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F:\03.1 UFRW3\T07 INFINRE\UFRW3 FMOD\"/>
    </mc:Choice>
  </mc:AlternateContent>
  <bookViews>
    <workbookView xWindow="-120" yWindow="-120" windowWidth="29040" windowHeight="16440"/>
  </bookViews>
  <sheets>
    <sheet name="Fin i lw Betr" sheetId="2" r:id="rId1"/>
  </sheets>
  <definedNames>
    <definedName name="Ankreuzen">'Fin i lw Betr'!$CH$267:$CH$268</definedName>
    <definedName name="AuI">'Fin i lw Betr'!$CH$290:$CH$291</definedName>
    <definedName name="_xlnm.Print_Area" localSheetId="0">'Fin i lw Betr'!$A$1:$AF$264</definedName>
    <definedName name="EuF">'Fin i lw Betr'!$CH$274:$CH$275</definedName>
    <definedName name="FG_A">#REF!</definedName>
    <definedName name="FG_B">#REF!</definedName>
    <definedName name="FG_C">#REF!</definedName>
    <definedName name="FG_I">'Fin i lw Betr'!$BO$267:$BO$284</definedName>
    <definedName name="FG_II">'Fin i lw Betr'!$BO$287:$BO$304</definedName>
    <definedName name="FG_III">'Fin i lw Betr'!$BO$307:$BO$324</definedName>
    <definedName name="FG_IV">'Fin i lw Betr'!$BO$327:$BO$346</definedName>
    <definedName name="FG_V">'Fin i lw Betr'!$BO$349:$BO$366</definedName>
    <definedName name="FG_VI">'Fin i lw Betr'!$BO$369:$BO$388</definedName>
    <definedName name="I_VI">'Fin i lw Betr'!$CH$282:$CH$287</definedName>
    <definedName name="IuB">'Fin i lw Betr'!$CH$278:$CH$279</definedName>
    <definedName name="IuF">'Fin i lw Betr'!$CH$270:$CH$271</definedName>
    <definedName name="NuV">'Fin i lw Betr'!$CH$294:$CH$295</definedName>
    <definedName name="RuP">'Fin i lw Betr'!$CH$298:$CH$299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238" i="2" l="1"/>
  <c r="AH238" i="2"/>
  <c r="CI238" i="2"/>
  <c r="CH238" i="2"/>
  <c r="AI247" i="2"/>
  <c r="AH247" i="2"/>
  <c r="AH217" i="2" l="1"/>
  <c r="AH219" i="2"/>
  <c r="AH34" i="2"/>
  <c r="BF388" i="2" l="1"/>
  <c r="BF387" i="2"/>
  <c r="BF386" i="2"/>
  <c r="BF385" i="2"/>
  <c r="BF384" i="2"/>
  <c r="BF383" i="2"/>
  <c r="BF382" i="2"/>
  <c r="BF381" i="2"/>
  <c r="BF380" i="2"/>
  <c r="BF379" i="2"/>
  <c r="BF378" i="2"/>
  <c r="BF377" i="2"/>
  <c r="BF376" i="2"/>
  <c r="BF375" i="2"/>
  <c r="BF374" i="2"/>
  <c r="BF373" i="2"/>
  <c r="BF372" i="2"/>
  <c r="BF371" i="2"/>
  <c r="BF370" i="2"/>
  <c r="BF369" i="2"/>
  <c r="BF366" i="2"/>
  <c r="BF365" i="2"/>
  <c r="BF364" i="2"/>
  <c r="BF363" i="2"/>
  <c r="BF362" i="2"/>
  <c r="BF361" i="2"/>
  <c r="BF359" i="2"/>
  <c r="BF357" i="2"/>
  <c r="BF355" i="2"/>
  <c r="BF354" i="2"/>
  <c r="BF353" i="2"/>
  <c r="BF352" i="2"/>
  <c r="BF351" i="2"/>
  <c r="BF350" i="2"/>
  <c r="BF346" i="2"/>
  <c r="BF345" i="2"/>
  <c r="BF343" i="2"/>
  <c r="BF342" i="2"/>
  <c r="BF341" i="2"/>
  <c r="BF340" i="2"/>
  <c r="BF339" i="2"/>
  <c r="BF338" i="2"/>
  <c r="BF337" i="2"/>
  <c r="BF336" i="2"/>
  <c r="BF335" i="2"/>
  <c r="BF334" i="2"/>
  <c r="BF333" i="2"/>
  <c r="BF332" i="2"/>
  <c r="BF330" i="2"/>
  <c r="BF329" i="2"/>
  <c r="BF328" i="2"/>
  <c r="BF327" i="2"/>
  <c r="BF324" i="2"/>
  <c r="BF323" i="2"/>
  <c r="BF322" i="2"/>
  <c r="BF321" i="2"/>
  <c r="BF320" i="2"/>
  <c r="BF319" i="2"/>
  <c r="BF318" i="2"/>
  <c r="BF316" i="2"/>
  <c r="BF315" i="2"/>
  <c r="BF314" i="2"/>
  <c r="BF313" i="2"/>
  <c r="BF311" i="2"/>
  <c r="BF310" i="2"/>
  <c r="BF308" i="2"/>
  <c r="BF304" i="2"/>
  <c r="BF303" i="2"/>
  <c r="BF302" i="2"/>
  <c r="BF301" i="2"/>
  <c r="BF300" i="2"/>
  <c r="BF299" i="2"/>
  <c r="BF298" i="2"/>
  <c r="BF296" i="2"/>
  <c r="BF295" i="2"/>
  <c r="BF293" i="2"/>
  <c r="BF289" i="2"/>
  <c r="BF287" i="2"/>
  <c r="BF283" i="2"/>
  <c r="BF281" i="2"/>
  <c r="BF280" i="2"/>
  <c r="BF278" i="2"/>
  <c r="BF277" i="2"/>
  <c r="BF276" i="2"/>
  <c r="BF275" i="2"/>
  <c r="BF273" i="2"/>
  <c r="BF272" i="2"/>
  <c r="BF271" i="2"/>
  <c r="BF270" i="2"/>
  <c r="BF269" i="2"/>
  <c r="BF268" i="2"/>
  <c r="BF267" i="2"/>
  <c r="AF264" i="2" l="1"/>
  <c r="AF263" i="2"/>
  <c r="AH49" i="2"/>
  <c r="AF261" i="2"/>
  <c r="BC2" i="2"/>
  <c r="BD388" i="2" l="1"/>
  <c r="BD387" i="2"/>
  <c r="BD386" i="2"/>
  <c r="BD385" i="2"/>
  <c r="BD384" i="2"/>
  <c r="BD383" i="2"/>
  <c r="BD382" i="2"/>
  <c r="BD381" i="2"/>
  <c r="BD380" i="2"/>
  <c r="BD379" i="2"/>
  <c r="BD378" i="2"/>
  <c r="BD377" i="2"/>
  <c r="BD376" i="2"/>
  <c r="BD375" i="2"/>
  <c r="BD374" i="2"/>
  <c r="BD373" i="2"/>
  <c r="BD372" i="2"/>
  <c r="BD371" i="2"/>
  <c r="BD370" i="2"/>
  <c r="BD369" i="2"/>
  <c r="BD346" i="2"/>
  <c r="BD345" i="2"/>
  <c r="BD344" i="2"/>
  <c r="BD343" i="2"/>
  <c r="BD342" i="2"/>
  <c r="BD341" i="2"/>
  <c r="BD340" i="2"/>
  <c r="BD339" i="2"/>
  <c r="BD338" i="2"/>
  <c r="BD337" i="2"/>
  <c r="BD336" i="2"/>
  <c r="BD335" i="2"/>
  <c r="BD334" i="2"/>
  <c r="BD333" i="2"/>
  <c r="BD332" i="2"/>
  <c r="BD331" i="2"/>
  <c r="BD330" i="2"/>
  <c r="BD329" i="2"/>
  <c r="BD328" i="2"/>
  <c r="BD327" i="2"/>
  <c r="BD366" i="2"/>
  <c r="BD365" i="2"/>
  <c r="BD364" i="2"/>
  <c r="BD363" i="2"/>
  <c r="BD362" i="2"/>
  <c r="BD361" i="2"/>
  <c r="BD360" i="2"/>
  <c r="BD359" i="2"/>
  <c r="BD358" i="2"/>
  <c r="BD357" i="2"/>
  <c r="BD356" i="2"/>
  <c r="BD355" i="2"/>
  <c r="BD354" i="2"/>
  <c r="BD353" i="2"/>
  <c r="BD352" i="2"/>
  <c r="BD351" i="2"/>
  <c r="BD350" i="2"/>
  <c r="BD349" i="2"/>
  <c r="BD324" i="2"/>
  <c r="BD323" i="2"/>
  <c r="BD322" i="2"/>
  <c r="BD321" i="2"/>
  <c r="BD320" i="2"/>
  <c r="BD319" i="2"/>
  <c r="BD318" i="2"/>
  <c r="BD317" i="2"/>
  <c r="BD316" i="2"/>
  <c r="BD315" i="2"/>
  <c r="BD314" i="2"/>
  <c r="BD313" i="2"/>
  <c r="BD312" i="2"/>
  <c r="BD311" i="2"/>
  <c r="BD310" i="2"/>
  <c r="BD309" i="2"/>
  <c r="BD308" i="2"/>
  <c r="BD307" i="2"/>
  <c r="BD304" i="2"/>
  <c r="BD303" i="2"/>
  <c r="BD302" i="2"/>
  <c r="BD301" i="2"/>
  <c r="BD300" i="2"/>
  <c r="BD299" i="2"/>
  <c r="BD298" i="2"/>
  <c r="BD297" i="2"/>
  <c r="BD296" i="2"/>
  <c r="BD295" i="2"/>
  <c r="BD294" i="2"/>
  <c r="BD293" i="2"/>
  <c r="BD292" i="2"/>
  <c r="BD291" i="2"/>
  <c r="BD290" i="2"/>
  <c r="BD289" i="2"/>
  <c r="BD288" i="2"/>
  <c r="BD287" i="2"/>
  <c r="BD284" i="2"/>
  <c r="BD283" i="2"/>
  <c r="BD282" i="2"/>
  <c r="BD281" i="2"/>
  <c r="BD280" i="2"/>
  <c r="BD279" i="2"/>
  <c r="BD278" i="2"/>
  <c r="BD277" i="2"/>
  <c r="BD276" i="2"/>
  <c r="BD275" i="2"/>
  <c r="BD274" i="2"/>
  <c r="BD273" i="2"/>
  <c r="BD272" i="2"/>
  <c r="BD271" i="2"/>
  <c r="BD270" i="2"/>
  <c r="BD269" i="2"/>
  <c r="BD268" i="2"/>
  <c r="BD267" i="2"/>
  <c r="BZ1" i="2"/>
  <c r="CB1" i="2"/>
  <c r="CH34" i="2"/>
  <c r="AD34" i="2" s="1"/>
  <c r="CH37" i="2"/>
  <c r="AH37" i="2" s="1"/>
  <c r="CH38" i="2"/>
  <c r="AH38" i="2" s="1"/>
  <c r="CH39" i="2"/>
  <c r="AH39" i="2" s="1"/>
  <c r="CH23" i="2"/>
  <c r="CH26" i="2"/>
  <c r="AH26" i="2" s="1"/>
  <c r="CH27" i="2"/>
  <c r="AH27" i="2" s="1"/>
  <c r="CH29" i="2"/>
  <c r="AH29" i="2" s="1"/>
  <c r="CH30" i="2"/>
  <c r="AH30" i="2" s="1"/>
  <c r="CH7" i="2"/>
  <c r="AH7" i="2" s="1"/>
  <c r="CH8" i="2"/>
  <c r="AH8" i="2" s="1"/>
  <c r="CH9" i="2"/>
  <c r="AH9" i="2" s="1"/>
  <c r="CH10" i="2"/>
  <c r="AH10" i="2" s="1"/>
  <c r="CH11" i="2"/>
  <c r="AH11" i="2" s="1"/>
  <c r="CH14" i="2"/>
  <c r="CH16" i="2"/>
  <c r="CH18" i="2"/>
  <c r="CH20" i="2"/>
  <c r="CH70" i="2"/>
  <c r="CH73" i="2"/>
  <c r="CH76" i="2"/>
  <c r="AH76" i="2" s="1"/>
  <c r="CH77" i="2"/>
  <c r="AH77" i="2" s="1"/>
  <c r="CH79" i="2"/>
  <c r="AH79" i="2" s="1"/>
  <c r="CH80" i="2"/>
  <c r="AH80" i="2" s="1"/>
  <c r="CH57" i="2"/>
  <c r="CH60" i="2"/>
  <c r="CH63" i="2"/>
  <c r="AH63" i="2" s="1"/>
  <c r="CH64" i="2"/>
  <c r="AH64" i="2" s="1"/>
  <c r="CH66" i="2"/>
  <c r="AH66" i="2" s="1"/>
  <c r="CH67" i="2"/>
  <c r="AH67" i="2" s="1"/>
  <c r="CH53" i="2"/>
  <c r="CH51" i="2"/>
  <c r="CH47" i="2"/>
  <c r="CH49" i="2"/>
  <c r="AD49" i="2" s="1"/>
  <c r="CH42" i="2"/>
  <c r="CH43" i="2"/>
  <c r="CH44" i="2"/>
  <c r="CH83" i="2"/>
  <c r="AH83" i="2" s="1"/>
  <c r="CH84" i="2"/>
  <c r="AH84" i="2" s="1"/>
  <c r="CH85" i="2"/>
  <c r="AH85" i="2" s="1"/>
  <c r="CH86" i="2"/>
  <c r="AH86" i="2" s="1"/>
  <c r="CH87" i="2"/>
  <c r="AH87" i="2" s="1"/>
  <c r="CH88" i="2"/>
  <c r="AH88" i="2" s="1"/>
  <c r="CH89" i="2"/>
  <c r="AH89" i="2" s="1"/>
  <c r="CH180" i="2"/>
  <c r="CH184" i="2"/>
  <c r="CH178" i="2"/>
  <c r="CH182" i="2"/>
  <c r="CH142" i="2"/>
  <c r="CH138" i="2"/>
  <c r="CH144" i="2"/>
  <c r="CH136" i="2"/>
  <c r="CH146" i="2"/>
  <c r="CH140" i="2"/>
  <c r="CH94" i="2"/>
  <c r="AH94" i="2" s="1"/>
  <c r="CH95" i="2"/>
  <c r="AH95" i="2" s="1"/>
  <c r="CH96" i="2"/>
  <c r="AH96" i="2" s="1"/>
  <c r="CH97" i="2"/>
  <c r="AH97" i="2" s="1"/>
  <c r="CH109" i="2"/>
  <c r="CH113" i="2"/>
  <c r="CH111" i="2"/>
  <c r="CH115" i="2"/>
  <c r="CH117" i="2"/>
  <c r="CH123" i="2"/>
  <c r="CH125" i="2"/>
  <c r="CH119" i="2"/>
  <c r="CH121" i="2"/>
  <c r="CH128" i="2"/>
  <c r="AH128" i="2" s="1"/>
  <c r="CH129" i="2"/>
  <c r="AH129" i="2" s="1"/>
  <c r="CH130" i="2"/>
  <c r="AH130" i="2" s="1"/>
  <c r="CH131" i="2"/>
  <c r="AH131" i="2" s="1"/>
  <c r="CH132" i="2"/>
  <c r="AH132" i="2" s="1"/>
  <c r="CH133" i="2"/>
  <c r="AH133" i="2" s="1"/>
  <c r="CH104" i="2"/>
  <c r="CH100" i="2"/>
  <c r="CH102" i="2"/>
  <c r="CH106" i="2"/>
  <c r="CH166" i="2"/>
  <c r="AH166" i="2" s="1"/>
  <c r="CH167" i="2"/>
  <c r="AH167" i="2" s="1"/>
  <c r="CH168" i="2"/>
  <c r="AH168" i="2" s="1"/>
  <c r="CH175" i="2"/>
  <c r="CH171" i="2"/>
  <c r="AH171" i="2" s="1"/>
  <c r="CH172" i="2"/>
  <c r="AH172" i="2" s="1"/>
  <c r="CH150" i="2"/>
  <c r="CH163" i="2"/>
  <c r="CH153" i="2"/>
  <c r="AH153" i="2" s="1"/>
  <c r="CH154" i="2"/>
  <c r="AH154" i="2" s="1"/>
  <c r="CH157" i="2"/>
  <c r="CH160" i="2"/>
  <c r="CH199" i="2"/>
  <c r="AH199" i="2" s="1"/>
  <c r="CH200" i="2"/>
  <c r="AH200" i="2" s="1"/>
  <c r="CH201" i="2"/>
  <c r="AH201" i="2" s="1"/>
  <c r="CH195" i="2"/>
  <c r="AH195" i="2" s="1"/>
  <c r="CH196" i="2"/>
  <c r="AH196" i="2" s="1"/>
  <c r="CH187" i="2"/>
  <c r="CI187" i="2"/>
  <c r="CH188" i="2"/>
  <c r="CH189" i="2"/>
  <c r="CI189" i="2"/>
  <c r="CJ189" i="2"/>
  <c r="CH190" i="2"/>
  <c r="CI190" i="2"/>
  <c r="CH191" i="2"/>
  <c r="CH210" i="2"/>
  <c r="CH217" i="2"/>
  <c r="AD217" i="2" s="1"/>
  <c r="CH218" i="2"/>
  <c r="CH219" i="2"/>
  <c r="AD219" i="2" s="1"/>
  <c r="CH213" i="2"/>
  <c r="AH213" i="2" s="1"/>
  <c r="CH214" i="2"/>
  <c r="AH214" i="2" s="1"/>
  <c r="CH204" i="2"/>
  <c r="AH204" i="2" s="1"/>
  <c r="CH205" i="2"/>
  <c r="AH205" i="2" s="1"/>
  <c r="CH206" i="2"/>
  <c r="AH206" i="2" s="1"/>
  <c r="CI251" i="2"/>
  <c r="CH251" i="2"/>
  <c r="CI249" i="2"/>
  <c r="CH249" i="2"/>
  <c r="CI253" i="2"/>
  <c r="CH253" i="2"/>
  <c r="CI247" i="2"/>
  <c r="CH247" i="2"/>
  <c r="CI255" i="2"/>
  <c r="CH255" i="2"/>
  <c r="CH233" i="2"/>
  <c r="CH234" i="2"/>
  <c r="AH234" i="2" s="1"/>
  <c r="CH235" i="2"/>
  <c r="AH235" i="2" s="1"/>
  <c r="CH228" i="2"/>
  <c r="CH229" i="2"/>
  <c r="AH229" i="2" s="1"/>
  <c r="CH230" i="2"/>
  <c r="AH230" i="2" s="1"/>
  <c r="CH223" i="2"/>
  <c r="CH224" i="2"/>
  <c r="AH224" i="2" s="1"/>
  <c r="CH225" i="2"/>
  <c r="AH225" i="2" s="1"/>
  <c r="CI242" i="2"/>
  <c r="CH242" i="2"/>
  <c r="CI240" i="2"/>
  <c r="CH240" i="2"/>
  <c r="CH244" i="2"/>
  <c r="CH258" i="2"/>
  <c r="AH258" i="2" s="1"/>
  <c r="CH259" i="2"/>
  <c r="AH259" i="2" s="1"/>
  <c r="CD261" i="2"/>
  <c r="CF261" i="2"/>
  <c r="CD263" i="2"/>
  <c r="CF263" i="2"/>
  <c r="CD264" i="2"/>
  <c r="CF264" i="2"/>
  <c r="AD247" i="2" l="1"/>
  <c r="AD213" i="2"/>
  <c r="AD171" i="2"/>
  <c r="AD224" i="2"/>
  <c r="AD67" i="2"/>
  <c r="AD30" i="2"/>
  <c r="AD63" i="2"/>
  <c r="AD66" i="2"/>
  <c r="AD64" i="2"/>
  <c r="AD37" i="2"/>
  <c r="AD80" i="2"/>
  <c r="AD7" i="2"/>
  <c r="AD79" i="2"/>
  <c r="AD77" i="2"/>
  <c r="AD76" i="2"/>
  <c r="AD229" i="2"/>
  <c r="AD235" i="2"/>
  <c r="AD258" i="2"/>
  <c r="AD29" i="2"/>
  <c r="AD27" i="2"/>
  <c r="AD26" i="2"/>
  <c r="BE267" i="2"/>
  <c r="BE345" i="2" a="1"/>
  <c r="BE345" i="2" s="1"/>
  <c r="BE387" i="2" a="1"/>
  <c r="BE387" i="2" s="1"/>
  <c r="BE369" i="2" a="1"/>
  <c r="BE369" i="2" s="1"/>
  <c r="BE373" i="2" a="1"/>
  <c r="BE373" i="2" s="1"/>
  <c r="BE372" i="2" a="1"/>
  <c r="BE372" i="2" s="1"/>
  <c r="BE374" i="2" a="1"/>
  <c r="BE374" i="2" s="1"/>
  <c r="BE376" i="2" a="1"/>
  <c r="BE376" i="2" s="1"/>
  <c r="BE378" i="2" a="1"/>
  <c r="BE378" i="2" s="1"/>
  <c r="BE380" i="2" a="1"/>
  <c r="BE380" i="2" s="1"/>
  <c r="BE382" i="2" a="1"/>
  <c r="BE382" i="2" s="1"/>
  <c r="BE384" i="2" a="1"/>
  <c r="BE384" i="2" s="1"/>
  <c r="BE386" i="2" a="1"/>
  <c r="BE386" i="2" s="1"/>
  <c r="BE388" i="2" a="1"/>
  <c r="BE388" i="2" s="1"/>
  <c r="BE327" i="2" a="1"/>
  <c r="BE327" i="2" s="1"/>
  <c r="BE370" i="2" a="1"/>
  <c r="BE370" i="2" s="1"/>
  <c r="BE331" i="2" a="1"/>
  <c r="BE331" i="2" s="1"/>
  <c r="BE330" i="2" a="1"/>
  <c r="BE330" i="2" s="1"/>
  <c r="BE332" i="2" a="1"/>
  <c r="BE332" i="2" s="1"/>
  <c r="BE334" i="2" a="1"/>
  <c r="BE334" i="2" s="1"/>
  <c r="BE336" i="2" a="1"/>
  <c r="BE336" i="2" s="1"/>
  <c r="BE338" i="2" a="1"/>
  <c r="BE338" i="2" s="1"/>
  <c r="BE340" i="2" a="1"/>
  <c r="BE340" i="2" s="1"/>
  <c r="BE342" i="2" a="1"/>
  <c r="BE342" i="2" s="1"/>
  <c r="BE344" i="2" a="1"/>
  <c r="BE344" i="2" s="1"/>
  <c r="BE346" i="2" a="1"/>
  <c r="BE346" i="2" s="1"/>
  <c r="BE371" i="2" a="1"/>
  <c r="BE371" i="2" s="1"/>
  <c r="BE375" i="2" a="1"/>
  <c r="BE375" i="2" s="1"/>
  <c r="BE377" i="2" a="1"/>
  <c r="BE377" i="2" s="1"/>
  <c r="BE379" i="2" a="1"/>
  <c r="BE379" i="2" s="1"/>
  <c r="BE381" i="2" a="1"/>
  <c r="BE381" i="2" s="1"/>
  <c r="BE383" i="2" a="1"/>
  <c r="BE383" i="2" s="1"/>
  <c r="BE385" i="2" a="1"/>
  <c r="BE385" i="2" s="1"/>
  <c r="BE328" i="2" a="1"/>
  <c r="BE328" i="2" s="1"/>
  <c r="BE329" i="2" a="1"/>
  <c r="BE329" i="2" s="1"/>
  <c r="BE333" i="2" a="1"/>
  <c r="BE333" i="2" s="1"/>
  <c r="BE335" i="2" a="1"/>
  <c r="BE335" i="2" s="1"/>
  <c r="BE337" i="2" a="1"/>
  <c r="BE337" i="2" s="1"/>
  <c r="BE339" i="2" a="1"/>
  <c r="BE339" i="2" s="1"/>
  <c r="BE341" i="2" a="1"/>
  <c r="BE341" i="2" s="1"/>
  <c r="BE343" i="2" a="1"/>
  <c r="BE343" i="2" s="1"/>
  <c r="BE287" i="2"/>
  <c r="BE307" i="2"/>
  <c r="BE349" i="2"/>
  <c r="BE351" i="2"/>
  <c r="BE353" i="2"/>
  <c r="BE355" i="2"/>
  <c r="BE357" i="2"/>
  <c r="BE359" i="2"/>
  <c r="BE361" i="2"/>
  <c r="BE363" i="2"/>
  <c r="BE365" i="2"/>
  <c r="BE350" i="2"/>
  <c r="BE352" i="2"/>
  <c r="BE354" i="2"/>
  <c r="BE356" i="2"/>
  <c r="BE358" i="2"/>
  <c r="BE360" i="2"/>
  <c r="BE362" i="2"/>
  <c r="BE364" i="2"/>
  <c r="BE366" i="2"/>
  <c r="BE309" i="2"/>
  <c r="BE311" i="2"/>
  <c r="BE313" i="2"/>
  <c r="BE315" i="2"/>
  <c r="BE317" i="2"/>
  <c r="BE319" i="2"/>
  <c r="BE321" i="2"/>
  <c r="BE323" i="2"/>
  <c r="BE308" i="2"/>
  <c r="BE310" i="2"/>
  <c r="BE312" i="2"/>
  <c r="BE314" i="2"/>
  <c r="BE316" i="2"/>
  <c r="BE318" i="2"/>
  <c r="BE320" i="2"/>
  <c r="BE322" i="2"/>
  <c r="BE324" i="2"/>
  <c r="BE289" i="2"/>
  <c r="BE291" i="2"/>
  <c r="BE293" i="2"/>
  <c r="BE295" i="2"/>
  <c r="BE297" i="2"/>
  <c r="BE299" i="2"/>
  <c r="BE301" i="2"/>
  <c r="BE303" i="2"/>
  <c r="BE288" i="2"/>
  <c r="BE290" i="2"/>
  <c r="BE292" i="2"/>
  <c r="BE294" i="2"/>
  <c r="BE296" i="2"/>
  <c r="BE298" i="2"/>
  <c r="BE300" i="2"/>
  <c r="BE302" i="2"/>
  <c r="BE304" i="2"/>
  <c r="BE269" i="2"/>
  <c r="BE271" i="2"/>
  <c r="BE273" i="2"/>
  <c r="BE275" i="2"/>
  <c r="BE277" i="2"/>
  <c r="BE279" i="2"/>
  <c r="BE281" i="2"/>
  <c r="BE283" i="2"/>
  <c r="BE268" i="2"/>
  <c r="BE270" i="2"/>
  <c r="BE272" i="2"/>
  <c r="BE274" i="2"/>
  <c r="BE276" i="2"/>
  <c r="BE278" i="2"/>
  <c r="BE280" i="2"/>
  <c r="BE282" i="2"/>
  <c r="BE284" i="2"/>
  <c r="CC1" i="2" l="1"/>
  <c r="BO388" i="2"/>
  <c r="BO386" i="2"/>
  <c r="BO384" i="2"/>
  <c r="BO382" i="2"/>
  <c r="BO380" i="2"/>
  <c r="BO378" i="2"/>
  <c r="BO376" i="2"/>
  <c r="BO374" i="2"/>
  <c r="BO372" i="2"/>
  <c r="BO370" i="2"/>
  <c r="BO387" i="2"/>
  <c r="BO385" i="2"/>
  <c r="BO383" i="2"/>
  <c r="BO381" i="2"/>
  <c r="BO379" i="2"/>
  <c r="BO377" i="2"/>
  <c r="BO375" i="2"/>
  <c r="BO373" i="2"/>
  <c r="BO371" i="2"/>
  <c r="BO369" i="2"/>
  <c r="AH244" i="2" l="1"/>
  <c r="AD244" i="2" s="1"/>
  <c r="AH240" i="2"/>
  <c r="AI240" i="2"/>
  <c r="AH242" i="2"/>
  <c r="AI242" i="2"/>
  <c r="AH223" i="2"/>
  <c r="AD223" i="2" s="1"/>
  <c r="AH233" i="2"/>
  <c r="AD233" i="2" s="1"/>
  <c r="AH228" i="2"/>
  <c r="AD228" i="2" s="1"/>
  <c r="AH218" i="2"/>
  <c r="AD218" i="2" s="1"/>
  <c r="AH210" i="2"/>
  <c r="AD210" i="2" s="1"/>
  <c r="AH191" i="2"/>
  <c r="AD191" i="2" s="1"/>
  <c r="AH188" i="2"/>
  <c r="AD188" i="2" s="1"/>
  <c r="AJ189" i="2"/>
  <c r="AI189" i="2"/>
  <c r="AH189" i="2"/>
  <c r="AI190" i="2"/>
  <c r="AH190" i="2"/>
  <c r="AI187" i="2"/>
  <c r="AH187" i="2"/>
  <c r="AD187" i="2" s="1"/>
  <c r="AH160" i="2"/>
  <c r="AD160" i="2" s="1"/>
  <c r="AH157" i="2"/>
  <c r="AD157" i="2" s="1"/>
  <c r="AH163" i="2"/>
  <c r="AD163" i="2" s="1"/>
  <c r="AH150" i="2"/>
  <c r="AD150" i="2" s="1"/>
  <c r="AH175" i="2"/>
  <c r="AD175" i="2" s="1"/>
  <c r="AH255" i="2"/>
  <c r="AI255" i="2"/>
  <c r="AH253" i="2"/>
  <c r="AI253" i="2"/>
  <c r="AH249" i="2"/>
  <c r="AI249" i="2"/>
  <c r="AD249" i="2" s="1"/>
  <c r="AH251" i="2"/>
  <c r="AI251" i="2"/>
  <c r="AH106" i="2"/>
  <c r="AD106" i="2" s="1"/>
  <c r="AH102" i="2"/>
  <c r="AD102" i="2" s="1"/>
  <c r="AH100" i="2"/>
  <c r="AD100" i="2" s="1"/>
  <c r="AH104" i="2"/>
  <c r="AD104" i="2" s="1"/>
  <c r="AH121" i="2"/>
  <c r="AH119" i="2"/>
  <c r="AH125" i="2"/>
  <c r="AH123" i="2"/>
  <c r="AH117" i="2"/>
  <c r="AH115" i="2"/>
  <c r="AH111" i="2"/>
  <c r="AH113" i="2"/>
  <c r="AH109" i="2"/>
  <c r="AH140" i="2"/>
  <c r="AD140" i="2" s="1"/>
  <c r="AH146" i="2"/>
  <c r="AD146" i="2" s="1"/>
  <c r="AH136" i="2"/>
  <c r="AD136" i="2" s="1"/>
  <c r="AH144" i="2"/>
  <c r="AD144" i="2" s="1"/>
  <c r="AH138" i="2"/>
  <c r="AD138" i="2" s="1"/>
  <c r="AH142" i="2"/>
  <c r="AD142" i="2" s="1"/>
  <c r="AH182" i="2"/>
  <c r="AD182" i="2" s="1"/>
  <c r="AH178" i="2"/>
  <c r="AD178" i="2" s="1"/>
  <c r="AH184" i="2"/>
  <c r="AD184" i="2" s="1"/>
  <c r="AH180" i="2"/>
  <c r="AD180" i="2" s="1"/>
  <c r="AH44" i="2"/>
  <c r="AD44" i="2" s="1"/>
  <c r="AH43" i="2"/>
  <c r="AD43" i="2" s="1"/>
  <c r="AH42" i="2"/>
  <c r="AD42" i="2" s="1"/>
  <c r="AH47" i="2"/>
  <c r="AD47" i="2" s="1"/>
  <c r="AH51" i="2"/>
  <c r="AD51" i="2" s="1"/>
  <c r="AH53" i="2"/>
  <c r="AD53" i="2" s="1"/>
  <c r="AH60" i="2"/>
  <c r="AD60" i="2" s="1"/>
  <c r="AH57" i="2"/>
  <c r="AD57" i="2" s="1"/>
  <c r="AH73" i="2"/>
  <c r="AD73" i="2" s="1"/>
  <c r="AH70" i="2"/>
  <c r="AD70" i="2" s="1"/>
  <c r="AH20" i="2"/>
  <c r="AD20" i="2" s="1"/>
  <c r="AH18" i="2"/>
  <c r="AD18" i="2" s="1"/>
  <c r="AH16" i="2"/>
  <c r="AD16" i="2" s="1"/>
  <c r="AH14" i="2"/>
  <c r="AD14" i="2" s="1"/>
  <c r="AH23" i="2"/>
  <c r="AD23" i="2" s="1"/>
  <c r="AD234" i="2"/>
  <c r="AD205" i="2"/>
  <c r="AD8" i="2"/>
  <c r="AD255" i="2" l="1"/>
  <c r="AD109" i="2"/>
  <c r="AD190" i="2"/>
  <c r="AD240" i="2"/>
  <c r="AD242" i="2"/>
  <c r="AD253" i="2"/>
  <c r="AD189" i="2"/>
  <c r="AD251" i="2"/>
  <c r="AD238" i="2"/>
  <c r="AD132" i="2"/>
  <c r="AD95" i="2"/>
  <c r="AD168" i="2"/>
  <c r="AD195" i="2"/>
  <c r="AD39" i="2"/>
  <c r="AD154" i="2"/>
  <c r="AD153" i="2"/>
  <c r="AD225" i="2"/>
  <c r="AD214" i="2"/>
  <c r="AD259" i="2"/>
  <c r="AD11" i="2"/>
  <c r="AD172" i="2"/>
  <c r="AD97" i="2"/>
  <c r="AD201" i="2"/>
  <c r="AD230" i="2"/>
  <c r="AD206" i="2"/>
  <c r="AD128" i="2"/>
  <c r="AD167" i="2"/>
  <c r="AD196" i="2"/>
  <c r="AD38" i="2"/>
  <c r="AD204" i="2"/>
  <c r="AD131" i="2"/>
  <c r="AD166" i="2"/>
  <c r="AD10" i="2"/>
  <c r="AD89" i="2"/>
  <c r="AD133" i="2"/>
  <c r="AD199" i="2"/>
  <c r="AD200" i="2"/>
  <c r="AD129" i="2"/>
  <c r="AD130" i="2"/>
  <c r="AD94" i="2"/>
  <c r="AD96" i="2"/>
  <c r="AD85" i="2"/>
  <c r="AD88" i="2"/>
  <c r="AD86" i="2"/>
  <c r="AD87" i="2"/>
  <c r="AD83" i="2"/>
  <c r="AD84" i="2"/>
  <c r="AD9" i="2"/>
  <c r="AD263" i="2" l="1"/>
  <c r="AD264" i="2"/>
  <c r="AD261" i="2"/>
  <c r="BO343" i="2" l="1"/>
  <c r="BO331" i="2" l="1"/>
  <c r="BO337" i="2"/>
  <c r="BO332" i="2" l="1"/>
  <c r="BO339" i="2"/>
  <c r="BO309" i="2" l="1"/>
  <c r="BO318" i="2" l="1"/>
  <c r="BO330" i="2" l="1"/>
  <c r="BO270" i="2"/>
  <c r="BO324" i="2" l="1"/>
  <c r="BO276" i="2" l="1"/>
  <c r="BO294" i="2" l="1"/>
  <c r="BO298" i="2"/>
  <c r="BO341" i="2"/>
  <c r="BO291" i="2" l="1"/>
  <c r="BO361" i="2"/>
  <c r="BO351" i="2"/>
  <c r="BO295" i="2"/>
  <c r="BO358" i="2"/>
  <c r="BO345" i="2" l="1"/>
  <c r="BO333" i="2"/>
  <c r="BO328" i="2"/>
  <c r="BO335" i="2"/>
  <c r="BO278" i="2" l="1"/>
  <c r="BO359" i="2" s="1"/>
  <c r="BO297" i="2"/>
  <c r="BO312" i="2"/>
  <c r="BO293" i="2"/>
  <c r="BO322" i="2"/>
  <c r="BO289" i="2"/>
  <c r="BO356" i="2" l="1"/>
  <c r="BO365" i="2"/>
  <c r="BO281" i="2"/>
  <c r="BO296" i="2"/>
  <c r="BO284" i="2"/>
  <c r="BO279" i="2"/>
  <c r="BO267" i="2"/>
  <c r="BO287" i="2"/>
  <c r="BO272" i="2"/>
  <c r="BO280" i="2"/>
  <c r="BO273" i="2"/>
  <c r="BO277" i="2"/>
  <c r="BO269" i="2"/>
  <c r="BO317" i="2" s="1"/>
  <c r="BO268" i="2"/>
  <c r="BO319" i="2" l="1"/>
  <c r="BO310" i="2"/>
  <c r="BO314" i="2"/>
  <c r="BO323" i="2"/>
  <c r="BO315" i="2"/>
  <c r="BO336" i="2"/>
  <c r="BO321" i="2"/>
  <c r="BO313" i="2"/>
  <c r="BO308" i="2"/>
  <c r="BO311" i="2"/>
  <c r="BO350" i="2" l="1"/>
  <c r="BO357" i="2"/>
  <c r="BO346" i="2"/>
  <c r="BO329" i="2"/>
  <c r="BO353" i="2"/>
  <c r="BO363" i="2"/>
  <c r="BO360" i="2"/>
  <c r="BO352" i="2"/>
  <c r="BO327" i="2"/>
  <c r="BO307" i="2" s="1"/>
  <c r="BO342" i="2"/>
  <c r="BO299" i="2"/>
  <c r="BO334" i="2"/>
  <c r="BO283" i="2" s="1"/>
  <c r="BO338" i="2"/>
  <c r="BO349" i="2"/>
  <c r="BO362" i="2"/>
  <c r="BO340" i="2"/>
  <c r="BO300" i="2" s="1"/>
  <c r="BO344" i="2"/>
  <c r="BO355" i="2"/>
  <c r="BO364" i="2"/>
  <c r="BO354" i="2" l="1"/>
  <c r="BO366" i="2"/>
  <c r="BO316" i="2"/>
  <c r="BO320" i="2"/>
  <c r="BO282" i="2"/>
  <c r="BO271" i="2"/>
  <c r="BO302" i="2" s="1"/>
  <c r="BO301" i="2"/>
  <c r="BO290" i="2"/>
  <c r="BO304" i="2"/>
  <c r="BO303" i="2"/>
  <c r="BO292" i="2" l="1"/>
  <c r="BO288" i="2"/>
  <c r="BO274" i="2" l="1"/>
  <c r="BO275" i="2"/>
</calcChain>
</file>

<file path=xl/comments1.xml><?xml version="1.0" encoding="utf-8"?>
<comments xmlns="http://schemas.openxmlformats.org/spreadsheetml/2006/main">
  <authors>
    <author>Wolfgang Harasleben</author>
  </authors>
  <commentList>
    <comment ref="AD2" authorId="0" shapeId="0">
      <text>
        <r>
          <rPr>
            <b/>
            <u val="double"/>
            <sz val="9"/>
            <color indexed="81"/>
            <rFont val="Segoe UI"/>
            <family val="2"/>
          </rPr>
          <t>Punkte "Anzeigen"/"Nicht Anzeigen!":</t>
        </r>
        <r>
          <rPr>
            <sz val="9"/>
            <color indexed="81"/>
            <rFont val="Segoe UI"/>
            <family val="2"/>
          </rPr>
          <t xml:space="preserve">
Die Einstellung </t>
        </r>
        <r>
          <rPr>
            <b/>
            <sz val="9"/>
            <color indexed="81"/>
            <rFont val="Segoe UI"/>
            <family val="2"/>
          </rPr>
          <t xml:space="preserve">Punkte </t>
        </r>
        <r>
          <rPr>
            <b/>
            <sz val="9"/>
            <color indexed="17"/>
            <rFont val="Segoe UI"/>
            <family val="2"/>
          </rPr>
          <t>"Anzeigen!"</t>
        </r>
        <r>
          <rPr>
            <sz val="9"/>
            <color indexed="81"/>
            <rFont val="Segoe UI"/>
            <family val="2"/>
          </rPr>
          <t xml:space="preserve"> kann beim ersten Übungsdurchgang sehr hilfreich sein. Für alle weiteren Übungsdurchläufe würde ich aber empfehlen, auf </t>
        </r>
        <r>
          <rPr>
            <b/>
            <sz val="9"/>
            <color indexed="81"/>
            <rFont val="Segoe UI"/>
            <family val="2"/>
          </rPr>
          <t xml:space="preserve">Punkte </t>
        </r>
        <r>
          <rPr>
            <b/>
            <sz val="9"/>
            <color indexed="10"/>
            <rFont val="Segoe UI"/>
            <family val="2"/>
          </rPr>
          <t>"Nicht  anzeigen!"</t>
        </r>
        <r>
          <rPr>
            <sz val="9"/>
            <color indexed="81"/>
            <rFont val="Segoe UI"/>
            <family val="2"/>
          </rPr>
          <t xml:space="preserve"> umzustellen. Dadurch erhöht sich die Notwendigkeit</t>
        </r>
        <r>
          <rPr>
            <b/>
            <sz val="9"/>
            <color indexed="81"/>
            <rFont val="Segoe UI"/>
            <family val="2"/>
          </rPr>
          <t xml:space="preserve"> über die Antworten nachzudenken</t>
        </r>
        <r>
          <rPr>
            <sz val="9"/>
            <color indexed="81"/>
            <rFont val="Segoe UI"/>
            <family val="2"/>
          </rPr>
          <t xml:space="preserve">. Das wiederum hat einen wesentliche </t>
        </r>
        <r>
          <rPr>
            <b/>
            <sz val="9"/>
            <color indexed="81"/>
            <rFont val="Segoe UI"/>
            <family val="2"/>
          </rPr>
          <t>größeren Lerneffekt</t>
        </r>
        <r>
          <rPr>
            <sz val="9"/>
            <color indexed="81"/>
            <rFont val="Segoe UI"/>
            <family val="2"/>
          </rPr>
          <t xml:space="preserve"> zur Folge!
Am Ende, wenn du alle Fragen beantwortet hast, kannst du dir dann das </t>
        </r>
        <r>
          <rPr>
            <b/>
            <sz val="9"/>
            <color indexed="81"/>
            <rFont val="Segoe UI"/>
            <family val="2"/>
          </rPr>
          <t>Gesamtergbnis</t>
        </r>
        <r>
          <rPr>
            <sz val="9"/>
            <color indexed="81"/>
            <rFont val="Segoe UI"/>
            <family val="2"/>
          </rPr>
          <t xml:space="preserve"> und die </t>
        </r>
        <r>
          <rPr>
            <b/>
            <sz val="9"/>
            <color indexed="81"/>
            <rFont val="Segoe UI"/>
            <family val="2"/>
          </rPr>
          <t>Note</t>
        </r>
        <r>
          <rPr>
            <sz val="9"/>
            <color indexed="81"/>
            <rFont val="Segoe UI"/>
            <family val="2"/>
          </rPr>
          <t xml:space="preserve"> ansehen. Es werden aber auch die Punkte für die einzelnen Fragen wieder eingeblendet, so dass du auch sehen kannst, wo du gegebenenfalls </t>
        </r>
        <r>
          <rPr>
            <b/>
            <sz val="9"/>
            <color indexed="81"/>
            <rFont val="Segoe UI"/>
            <family val="2"/>
          </rPr>
          <t>Fehler</t>
        </r>
        <r>
          <rPr>
            <sz val="9"/>
            <color indexed="81"/>
            <rFont val="Segoe UI"/>
            <family val="2"/>
          </rPr>
          <t xml:space="preserve"> gemacht hast.</t>
        </r>
      </text>
    </comment>
  </commentList>
</comments>
</file>

<file path=xl/sharedStrings.xml><?xml version="1.0" encoding="utf-8"?>
<sst xmlns="http://schemas.openxmlformats.org/spreadsheetml/2006/main" count="922" uniqueCount="318">
  <si>
    <t>Neuinvestitionen</t>
  </si>
  <si>
    <t>Erweiterungsinvestitionen</t>
  </si>
  <si>
    <t>Ersatzinvestitionen</t>
  </si>
  <si>
    <t>Gründungsinvestitionen</t>
  </si>
  <si>
    <t>Rationalisierungsinvestitionen</t>
  </si>
  <si>
    <t>Erwerb von Rechten (Lieferrechte, Brennrechte, …)</t>
  </si>
  <si>
    <t>Anteil der Investitionen bis zur Höhe der Abschreibungen (meist identisch mit Ersatzinvestitionen)</t>
  </si>
  <si>
    <t>Summe aller Investitionen in einer Periode (meistens ein Jahr)</t>
  </si>
  <si>
    <t>Investitionen in Sachgüter (Anlagevermögen)</t>
  </si>
  <si>
    <t>Gehen über Ersatz bestehender bzw. verbrauchter Investitionsgüter hinaus (häufig als Erweiterungsinvestitionen bezeichnet)</t>
  </si>
  <si>
    <t>Investitionen in Beteiligungen an Kapitalgesellschaften oder Kauf von Wertpapieren</t>
  </si>
  <si>
    <t>F</t>
  </si>
  <si>
    <t>Beschaffung der Geldmittel</t>
  </si>
  <si>
    <t>I</t>
  </si>
  <si>
    <t>Mittelverwendung</t>
  </si>
  <si>
    <t>Anschaffung von Vermögen</t>
  </si>
  <si>
    <t>Mittelherkunft</t>
  </si>
  <si>
    <t>Kapital ist langfristig gebunden</t>
  </si>
  <si>
    <t>B</t>
  </si>
  <si>
    <t>Bereitstellung von Kapital für die laufende Betriebsführung</t>
  </si>
  <si>
    <t>Finanzierung von Anlagevermögen</t>
  </si>
  <si>
    <t>Beschaffung des Umlaufvermögens</t>
  </si>
  <si>
    <t>A</t>
  </si>
  <si>
    <t>Kapital stammt entweder von der Unternehmerfamilie oder von Dritten</t>
  </si>
  <si>
    <t>Finanzierungsmittel kommt von außen in das Unternehmen</t>
  </si>
  <si>
    <t>Finanzierungsmittel kommen aus dem Unternehmen</t>
  </si>
  <si>
    <t>Kapital werden im Betrieb erwirtschaftet</t>
  </si>
  <si>
    <t>Selbstfinanzierung</t>
  </si>
  <si>
    <t>Abschreibungen</t>
  </si>
  <si>
    <t>Vermögensumschichtung oder Vermögensverkauf</t>
  </si>
  <si>
    <t>Rückstellungen</t>
  </si>
  <si>
    <t>Eigenkapitalbildung nicht notwendig</t>
  </si>
  <si>
    <t>Geld stammt nicht aus dem Betrieb</t>
  </si>
  <si>
    <t>x</t>
  </si>
  <si>
    <t>Finanzierung durch nicht entnommene Gewinne</t>
  </si>
  <si>
    <t>Eigenkapitalbildung notwendig</t>
  </si>
  <si>
    <t>Eigenkapitalbildung = Gesamteinkommen + Verbrauch</t>
  </si>
  <si>
    <t>durch die Leistungen der Investitionen wieder hereingebracht</t>
  </si>
  <si>
    <t>Geld kommt aus dem Betrieb</t>
  </si>
  <si>
    <t>Eigenkapitalbildung = Gesamteinkommen – Verbrauch</t>
  </si>
  <si>
    <t>Geldmittel kommen von der Unternehmerfamilie</t>
  </si>
  <si>
    <t>Abdeckung der Inflation (bei Ersatzinvestitionen)</t>
  </si>
  <si>
    <t>Teilnahme am technischen Fortschritt</t>
  </si>
  <si>
    <t>Durchführung von Erweiterungsinvestitionen (Wachstumsinvestitionen)</t>
  </si>
  <si>
    <t>wirtschaftliche Unabhängigkeit und geringere Einflussnahme von Dritten</t>
  </si>
  <si>
    <t>höhere Chancen, wirtschaftliche Krisen durchzustehen</t>
  </si>
  <si>
    <t>Auszahlung weichender Erben</t>
  </si>
  <si>
    <t>Geldgeber haben Interesse an Rückzahlung (zeitgerecht) und Verzinsung des Kapitals</t>
  </si>
  <si>
    <t>E</t>
  </si>
  <si>
    <t>Kapital kommt vom Unternehmer oder vom Unternehmen</t>
  </si>
  <si>
    <t>auf Ruckforderung des eingesetzten Kapitals oder angemessene Verzinsung wird oft verzichtet</t>
  </si>
  <si>
    <t>Ursprung des Kapitals außerhalb des Unternehmens</t>
  </si>
  <si>
    <t>Holzschlägerung (über Zuwachs)</t>
  </si>
  <si>
    <t>Grund- und Bodenverkauf</t>
  </si>
  <si>
    <t>sonstiges Anlagevermögen verkaufen (Maschinen, Gebäude, Zuchtvieh)</t>
  </si>
  <si>
    <t>Geld MUSS durch Investition hereingebracht</t>
  </si>
  <si>
    <t>Privatzuschüsse</t>
  </si>
  <si>
    <t>Beteiligungen</t>
  </si>
  <si>
    <t>Investitionszuschüsse</t>
  </si>
  <si>
    <t>Kontokorrentkredite</t>
  </si>
  <si>
    <t>Lieferantenkredite</t>
  </si>
  <si>
    <t>Anzahlungen von Kunden</t>
  </si>
  <si>
    <t>Darlehen</t>
  </si>
  <si>
    <t>N</t>
  </si>
  <si>
    <t>hohe Zinsenbelastung (über Darlehenszinsen)</t>
  </si>
  <si>
    <t>nicht geeignet für langfristige Finanzierungen</t>
  </si>
  <si>
    <t>V</t>
  </si>
  <si>
    <t>rasche und einfache Geldbeschaffung</t>
  </si>
  <si>
    <t>im Normalfall keine Sicherstellung erforderlich</t>
  </si>
  <si>
    <t>keine Formalitäten</t>
  </si>
  <si>
    <t>ausreichende Bedeckung des Kontos immer wieder nötig</t>
  </si>
  <si>
    <t>Überblick geht leicht verloren</t>
  </si>
  <si>
    <t>leichte Anpassung an wechselnde Finanzierungsbedürfnisse</t>
  </si>
  <si>
    <t>ungeplante Verschuldung möglich</t>
  </si>
  <si>
    <t>Rückzahlung je nach Möglichkeit</t>
  </si>
  <si>
    <t>Darlehen sind</t>
  </si>
  <si>
    <t>Geldbeträge</t>
  </si>
  <si>
    <t>Darlehensvertrag</t>
  </si>
  <si>
    <t>)</t>
  </si>
  <si>
    <t>von einem</t>
  </si>
  <si>
    <t>Darlehensgeber</t>
  </si>
  <si>
    <t>gewährt werden. Der Unterschied zum Kredit ist, dass ein Darlehen in</t>
  </si>
  <si>
    <t>einer</t>
  </si>
  <si>
    <t>Summe</t>
  </si>
  <si>
    <t>Tilgungsplan</t>
  </si>
  <si>
    <t>ist. Eine</t>
  </si>
  <si>
    <t>Wiederausnutzung</t>
  </si>
  <si>
    <t>bereits zurückgezahlter Darlehen ist</t>
  </si>
  <si>
    <t>nicht</t>
  </si>
  <si>
    <t>so kurz wie möglich sein (Zinsen sparen)</t>
  </si>
  <si>
    <t>nicht länger als Nutzungsdauer der Investition sein (Richtwert ½ ND)</t>
  </si>
  <si>
    <t>bei langfristigen Darlehen nicht mehr als 20 bis 25 Jahre</t>
  </si>
  <si>
    <t>Laufzeit:</t>
  </si>
  <si>
    <t>bis zu 1 Jahr</t>
  </si>
  <si>
    <t>Verwendung:</t>
  </si>
  <si>
    <t>bis 5 Jahre</t>
  </si>
  <si>
    <t>5 bis 10 Jahre (oder darüber)</t>
  </si>
  <si>
    <t>R</t>
  </si>
  <si>
    <t>Zession</t>
  </si>
  <si>
    <t>Pfand</t>
  </si>
  <si>
    <t>P</t>
  </si>
  <si>
    <t>Bankgarantie</t>
  </si>
  <si>
    <t>Bürgschaft</t>
  </si>
  <si>
    <t>Lombard</t>
  </si>
  <si>
    <t>Wechseldarlehen</t>
  </si>
  <si>
    <t>Hypothek</t>
  </si>
  <si>
    <t>=</t>
  </si>
  <si>
    <t>Maschinen</t>
  </si>
  <si>
    <t>Gebäude</t>
  </si>
  <si>
    <t>Grund und Boden</t>
  </si>
  <si>
    <t>Bereitstellung und Beschaffung von finanziellen Mitteln</t>
  </si>
  <si>
    <t>zur:</t>
  </si>
  <si>
    <t>Bezahlung der laufenden Ausgaben</t>
  </si>
  <si>
    <t>Betriebsfinanzierung</t>
  </si>
  <si>
    <t>Bezahlung langfristiger Investitionen</t>
  </si>
  <si>
    <t>Investitionsfinanzierung</t>
  </si>
  <si>
    <t>sicherste Form der Finanzierung</t>
  </si>
  <si>
    <t>Vorteil</t>
  </si>
  <si>
    <t>verursacht keine Betriebsausgaben</t>
  </si>
  <si>
    <t>Kapitalquelle</t>
  </si>
  <si>
    <t>Kapital im landwirtschaftlichen Betrieb erwirtschaftet</t>
  </si>
  <si>
    <t>Betriebsvermögen</t>
  </si>
  <si>
    <t>Kapital stammt aus einem Nebeneinkommen</t>
  </si>
  <si>
    <t>Privatvermögen</t>
  </si>
  <si>
    <t>Aufnahme von Fremdkapital (Schulden)</t>
  </si>
  <si>
    <t>Nachteil</t>
  </si>
  <si>
    <t>Folgen der Fremdfinanzierung</t>
  </si>
  <si>
    <t>Rückzahlung des geborgten Kapitals</t>
  </si>
  <si>
    <t>Tilgung</t>
  </si>
  <si>
    <t>Verzinsung des geborgten Kapitals</t>
  </si>
  <si>
    <t>Zinsen</t>
  </si>
  <si>
    <t>1.</t>
  </si>
  <si>
    <t>Eigenkapital</t>
  </si>
  <si>
    <t>2.</t>
  </si>
  <si>
    <t>geförderte, d.h. verbilligte Kredite (AIK)</t>
  </si>
  <si>
    <t>3.</t>
  </si>
  <si>
    <t>Normalkredite</t>
  </si>
  <si>
    <t xml:space="preserve">Bereitstellung von Kapital </t>
  </si>
  <si>
    <t>Finanzierung des laufenden Betriebes</t>
  </si>
  <si>
    <t>Geeignete Kreditform zur Betriebsfinanzierung</t>
  </si>
  <si>
    <t xml:space="preserve"> d.h. das eingesetzte ...</t>
  </si>
  <si>
    <t>Grund und Boden, Gebäude, Maschinen, ...</t>
  </si>
  <si>
    <t>Konsequenzen</t>
  </si>
  <si>
    <t>→</t>
  </si>
  <si>
    <t>gute Planung!</t>
  </si>
  <si>
    <t>ACHTUNG (Goldene Regel der Finanzierung!!!)</t>
  </si>
  <si>
    <t>Kontokorrentkredit</t>
  </si>
  <si>
    <t>vereinbarte Kreditsumme</t>
  </si>
  <si>
    <t xml:space="preserve"> eingeräumt</t>
  </si>
  <si>
    <t>Kreditrahmen am Girokonto</t>
  </si>
  <si>
    <t>über diesen Betrag kann dann je nach Bedarf verfügt werden</t>
  </si>
  <si>
    <t>Kredit kann immer wieder beansprucht und zurückbezahlt werden</t>
  </si>
  <si>
    <t>kann der finanziellen Situation des Betriebes angepasst werden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</si>
  <si>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</si>
  <si>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</si>
  <si>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</si>
  <si>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</si>
  <si>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</si>
  <si>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</si>
  <si>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</si>
  <si>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</si>
  <si>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</si>
  <si>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</si>
  <si>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</si>
  <si>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</si>
  <si>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Erkläre die Begriffe „Eigenfinanzierung“ und „Fremdfinanzierung“!</t>
  </si>
  <si>
    <r>
      <t>a.</t>
    </r>
    <r>
      <rPr>
        <b/>
        <sz val="7"/>
        <color theme="1"/>
        <rFont val="Times New Roman"/>
        <family val="1"/>
      </rPr>
      <t/>
    </r>
  </si>
  <si>
    <t>Erkläre die Begriffe „Betriebsfinanzierung“ und „Investitionsfinanzierung“ und nenne jeweils geeignete Kreditformen!</t>
  </si>
  <si>
    <t>b.</t>
  </si>
  <si>
    <t>Vermögensumschichtung oder Vermögensverkauf sind Formen der Innenfinanzierung! Welche Möglichkeiten gibt es dabei und worauf ist zu achten?</t>
  </si>
  <si>
    <t>Alternativer Name</t>
  </si>
  <si>
    <t>Definition</t>
  </si>
  <si>
    <t>a.</t>
  </si>
  <si>
    <t>c.</t>
  </si>
  <si>
    <r>
      <t xml:space="preserve">Was versteht man unter dem Begriff Investition? </t>
    </r>
    <r>
      <rPr>
        <b/>
        <sz val="10"/>
        <color rgb="FF0070C0"/>
        <rFont val="Calibri"/>
        <family val="2"/>
        <scheme val="minor"/>
      </rPr>
      <t>(5 Punkte)</t>
    </r>
  </si>
  <si>
    <r>
      <t xml:space="preserve">Was bedeutet der Begriff Finanzierung? </t>
    </r>
    <r>
      <rPr>
        <b/>
        <sz val="10"/>
        <color rgb="FF0070C0"/>
        <rFont val="Calibri"/>
        <family val="2"/>
        <scheme val="minor"/>
      </rPr>
      <t>(7 Punkte)</t>
    </r>
  </si>
  <si>
    <r>
      <t xml:space="preserve">Nenne die 5 wichtigsten Finanzierungsgründe im landwirtschaftlichen Betrieb! </t>
    </r>
    <r>
      <rPr>
        <b/>
        <sz val="10"/>
        <color rgb="FF0070C0"/>
        <rFont val="Calibri"/>
        <family val="2"/>
        <scheme val="minor"/>
      </rPr>
      <t>(5 Punkte)</t>
    </r>
  </si>
  <si>
    <r>
      <t xml:space="preserve">Welche Reihenfolge empfiehlt sich bei der Ausschöpfung von Finanzierungsformen? </t>
    </r>
    <r>
      <rPr>
        <b/>
        <sz val="10"/>
        <color rgb="FF0070C0"/>
        <rFont val="Calibri"/>
        <family val="2"/>
        <scheme val="minor"/>
      </rPr>
      <t>(3 Punkte)</t>
    </r>
  </si>
  <si>
    <r>
      <t xml:space="preserve">Welche Arten der Außenfinanzierung kennst du! </t>
    </r>
    <r>
      <rPr>
        <b/>
        <sz val="10"/>
        <color rgb="FF0070C0"/>
        <rFont val="Calibri"/>
        <family val="2"/>
        <scheme val="minor"/>
      </rPr>
      <t>(7 Punkte)</t>
    </r>
  </si>
  <si>
    <r>
      <t xml:space="preserve">Was bedeutet neben Begriffe 1 bis 6 auf der rechten Seite? Ordne die Begriffe den Erklärungen zu! Schreibe dazu die entsprechende Nummer in das Kästchen vor der Definition! </t>
    </r>
    <r>
      <rPr>
        <b/>
        <sz val="10"/>
        <color rgb="FF0070C0"/>
        <rFont val="Calibri"/>
        <family val="2"/>
        <scheme val="minor"/>
      </rPr>
      <t>(6 Punkte)</t>
    </r>
  </si>
  <si>
    <r>
      <t xml:space="preserve">Zähle mindestens 4 Möglichkeiten der Innenfinanzierung auf! </t>
    </r>
    <r>
      <rPr>
        <b/>
        <sz val="10"/>
        <color rgb="FF0070C0"/>
        <rFont val="Calibri"/>
        <family val="2"/>
        <scheme val="minor"/>
      </rPr>
      <t>(4 Punkte)</t>
    </r>
  </si>
  <si>
    <r>
      <t xml:space="preserve">Was versteht man unter Selbstfinanzierung? Kreuze zutreffende Aussagen an! </t>
    </r>
    <r>
      <rPr>
        <b/>
        <sz val="10"/>
        <color rgb="FF0070C0"/>
        <rFont val="Calibri"/>
        <family val="2"/>
        <scheme val="minor"/>
      </rPr>
      <t>(5 Punkte)</t>
    </r>
  </si>
  <si>
    <r>
      <t xml:space="preserve">Warum ist die Eigenkapitalbildung für die Selbstfinanzierung des Betriebes wichtig? Nenne mindestens 6 Argumente dafür! </t>
    </r>
    <r>
      <rPr>
        <b/>
        <sz val="10"/>
        <color rgb="FF0070C0"/>
        <rFont val="Calibri"/>
        <family val="2"/>
        <scheme val="minor"/>
      </rPr>
      <t>(6 Punkte)</t>
    </r>
  </si>
  <si>
    <r>
      <t xml:space="preserve">Betriebsfinanzierung </t>
    </r>
    <r>
      <rPr>
        <b/>
        <sz val="10"/>
        <color rgb="FF0070C0"/>
        <rFont val="Calibri"/>
        <family val="2"/>
        <scheme val="minor"/>
      </rPr>
      <t>(6 Punkte)</t>
    </r>
  </si>
  <si>
    <r>
      <t xml:space="preserve">Investitionsfinanzierung </t>
    </r>
    <r>
      <rPr>
        <b/>
        <sz val="10"/>
        <color rgb="FF0070C0"/>
        <rFont val="Calibri"/>
        <family val="2"/>
        <scheme val="minor"/>
      </rPr>
      <t>(6 Punkte)</t>
    </r>
  </si>
  <si>
    <r>
      <t xml:space="preserve">Möglichkeiten </t>
    </r>
    <r>
      <rPr>
        <b/>
        <sz val="10"/>
        <color rgb="FF0070C0"/>
        <rFont val="Calibri"/>
        <family val="2"/>
        <scheme val="minor"/>
      </rPr>
      <t>(3 Punkte)</t>
    </r>
  </si>
  <si>
    <r>
      <t xml:space="preserve">Darauf ist zu achten! </t>
    </r>
    <r>
      <rPr>
        <b/>
        <sz val="10"/>
        <color rgb="FF0070C0"/>
        <rFont val="Calibri"/>
        <family val="2"/>
        <scheme val="minor"/>
      </rPr>
      <t>(2 Punkte)</t>
    </r>
  </si>
  <si>
    <r>
      <t xml:space="preserve">Für langfristige Projekte ist das Darlehen die wohl geeignetste Form der Finanzierung! Was versteht man darunter und welche Besonderheiten gilt es zu beachten? Ergänze dazu folgenden Satz! </t>
    </r>
    <r>
      <rPr>
        <b/>
        <sz val="10"/>
        <color rgb="FF0070C0"/>
        <rFont val="Calibri"/>
        <family val="2"/>
        <scheme val="minor"/>
      </rPr>
      <t>(9 Punkte)</t>
    </r>
  </si>
  <si>
    <r>
      <t xml:space="preserve">Was versteht man unter einem Kredit in laufender Rechnung und welchen anderen Namen gibt es dafür noch? </t>
    </r>
    <r>
      <rPr>
        <b/>
        <sz val="10"/>
        <color rgb="FF0070C0"/>
        <rFont val="Calibri"/>
        <family val="2"/>
        <scheme val="minor"/>
      </rPr>
      <t>(6 Punkte)</t>
    </r>
  </si>
  <si>
    <r>
      <t xml:space="preserve">Laufzeit: Die Laufzeit wird im Darlehensvertrag vereinbart und bezeichnet die Zeitspanne, innerhalb der das Darlehen zurückgezahlt (= getilgt) werden muss. Worauf ist bei der Laufzeit eines Darlehens zu achten! Es sollte … </t>
    </r>
    <r>
      <rPr>
        <b/>
        <sz val="10"/>
        <color rgb="FF0070C0"/>
        <rFont val="Calibri"/>
        <family val="2"/>
        <scheme val="minor"/>
      </rPr>
      <t>(3 Punkte)</t>
    </r>
  </si>
  <si>
    <r>
      <t xml:space="preserve">Kurzfristige Darlehen </t>
    </r>
    <r>
      <rPr>
        <b/>
        <sz val="10"/>
        <color rgb="FF0070C0"/>
        <rFont val="Calibri"/>
        <family val="2"/>
        <scheme val="minor"/>
      </rPr>
      <t>(2 Punkte)</t>
    </r>
  </si>
  <si>
    <r>
      <t xml:space="preserve">Nenne das für die Landwirtschaft wichtigste Beispiel eines geförderten Darlehens! </t>
    </r>
    <r>
      <rPr>
        <b/>
        <sz val="10"/>
        <color rgb="FF0070C0"/>
        <rFont val="Calibri"/>
        <family val="2"/>
        <scheme val="minor"/>
      </rPr>
      <t>(1 Punkt)</t>
    </r>
  </si>
  <si>
    <r>
      <t xml:space="preserve">a.      Eigenfinanzierung </t>
    </r>
    <r>
      <rPr>
        <b/>
        <sz val="10"/>
        <color rgb="FF0070C0"/>
        <rFont val="Calibri"/>
        <family val="2"/>
        <scheme val="minor"/>
      </rPr>
      <t>(6 Punkte)</t>
    </r>
  </si>
  <si>
    <r>
      <t xml:space="preserve">b.      Fremdfinanzierung </t>
    </r>
    <r>
      <rPr>
        <b/>
        <sz val="10"/>
        <color rgb="FF0070C0"/>
        <rFont val="Calibri"/>
        <family val="2"/>
        <scheme val="minor"/>
      </rPr>
      <t>(7 Punkte)</t>
    </r>
  </si>
  <si>
    <t>ACHTUNG: Wähle die richtigen Antworten aus oder Kreuze sie an !!!</t>
  </si>
  <si>
    <t>! ! ! ! !</t>
  </si>
  <si>
    <t>Pkte</t>
  </si>
  <si>
    <t>/</t>
  </si>
  <si>
    <t>Ges.</t>
  </si>
  <si>
    <t>! ! !</t>
  </si>
  <si>
    <t>Grundkompetenzen (GK10)</t>
  </si>
  <si>
    <t>Erweiterte Kompetenzen (EK12)</t>
  </si>
  <si>
    <t>16.</t>
  </si>
  <si>
    <t>17.</t>
  </si>
  <si>
    <t>18.</t>
  </si>
  <si>
    <t>19.</t>
  </si>
  <si>
    <t>20.</t>
  </si>
  <si>
    <t>21.</t>
  </si>
  <si>
    <t>22.</t>
  </si>
  <si>
    <t>23.</t>
  </si>
  <si>
    <t>Sachinvestitionen</t>
  </si>
  <si>
    <t>Finanzinvestitionen</t>
  </si>
  <si>
    <t>Nicht materielle</t>
  </si>
  <si>
    <t>Investitionen</t>
  </si>
  <si>
    <t>Bruttoinvestitionen</t>
  </si>
  <si>
    <t>Reinvestition</t>
  </si>
  <si>
    <t>Nettoinvestitionen</t>
  </si>
  <si>
    <t>WICHTIG ...</t>
  </si>
  <si>
    <t>,  die nach einer schriftlichen Vereinbarung ( =</t>
  </si>
  <si>
    <t xml:space="preserve"> wieder</t>
  </si>
  <si>
    <t xml:space="preserve"> möglich.</t>
  </si>
  <si>
    <t xml:space="preserve"> ausbezahlt wird und nach einem genauen</t>
  </si>
  <si>
    <t>zurückzuzahlen</t>
  </si>
  <si>
    <t>Laufzeit: Die Laufzeit wird im Darlehensvertrag vereinbart und bezeichnet die Zeitspanne, innerhalb der das Darlehen zurückgezahlt (= getilgt) werden muss. Beschreibe die üblichen Laufzeiten!</t>
  </si>
  <si>
    <t xml:space="preserve"> für die ...</t>
  </si>
  <si>
    <t>●</t>
  </si>
  <si>
    <t>●      Definition</t>
  </si>
  <si>
    <t>●      Beispiele</t>
  </si>
  <si>
    <t xml:space="preserve"> und …</t>
  </si>
  <si>
    <t>!</t>
  </si>
  <si>
    <t>verzinst werden</t>
  </si>
  <si>
    <t>Vorteile</t>
  </si>
  <si>
    <t xml:space="preserve">Gesamtpunkte: </t>
  </si>
  <si>
    <t>GK10:</t>
  </si>
  <si>
    <t>EK12:</t>
  </si>
  <si>
    <t>Kredite in laufender Rechnung</t>
  </si>
  <si>
    <t>mindestens 1/3 der Investitionssumme sollte aus Eigenkapital stammen</t>
  </si>
  <si>
    <t>!!!</t>
  </si>
  <si>
    <t>Futtermittel- bzw. Düngemittelkauf, Viehzukauf, …</t>
  </si>
  <si>
    <r>
      <t xml:space="preserve">Mittelfristige Darlehen </t>
    </r>
    <r>
      <rPr>
        <b/>
        <sz val="10"/>
        <color rgb="FF0070C0"/>
        <rFont val="Calibri"/>
        <family val="2"/>
        <scheme val="minor"/>
      </rPr>
      <t>(2 Punkte)</t>
    </r>
  </si>
  <si>
    <r>
      <t xml:space="preserve">Langfristige Darlehen </t>
    </r>
    <r>
      <rPr>
        <b/>
        <sz val="10"/>
        <color rgb="FF0070C0"/>
        <rFont val="Calibri"/>
        <family val="2"/>
        <scheme val="minor"/>
      </rPr>
      <t>(2 Punkte)</t>
    </r>
  </si>
  <si>
    <t>Maschinen, Zuchtvieh oder ähnliche Anlagegüter</t>
  </si>
  <si>
    <t>Kauf von beweglichen Anlagegütern</t>
  </si>
  <si>
    <t>Betriebsaufstockungen</t>
  </si>
  <si>
    <t>Grundkauf, Stallbau, Wohnhausbau, …</t>
  </si>
  <si>
    <t>AIK</t>
  </si>
  <si>
    <t>Agrarinvestitonskredit</t>
  </si>
  <si>
    <t>oder:</t>
  </si>
  <si>
    <r>
      <t xml:space="preserve">(An)Schaffung von Anlagevermögen (Geld </t>
    </r>
    <r>
      <rPr>
        <sz val="14"/>
        <color rgb="FFC00000"/>
        <rFont val="Calibri"/>
        <family val="2"/>
      </rPr>
      <t>→</t>
    </r>
    <r>
      <rPr>
        <i/>
        <sz val="14"/>
        <color rgb="FFC00000"/>
        <rFont val="Bradley Hand ITC"/>
        <family val="4"/>
      </rPr>
      <t xml:space="preserve"> AV)</t>
    </r>
  </si>
  <si>
    <t>FG_I</t>
  </si>
  <si>
    <t>FG_II</t>
  </si>
  <si>
    <t>FG_III</t>
  </si>
  <si>
    <t>FG_IV</t>
  </si>
  <si>
    <t>FG_V</t>
  </si>
  <si>
    <t>FG_VI</t>
  </si>
  <si>
    <t>1-3</t>
  </si>
  <si>
    <t>6-11</t>
  </si>
  <si>
    <t>12-15</t>
  </si>
  <si>
    <t>16-17</t>
  </si>
  <si>
    <t>18-23</t>
  </si>
  <si>
    <t>Ankreuzen</t>
  </si>
  <si>
    <t>IuF</t>
  </si>
  <si>
    <t>EuF</t>
  </si>
  <si>
    <t>IuB</t>
  </si>
  <si>
    <t>I_IV</t>
  </si>
  <si>
    <t>AuI</t>
  </si>
  <si>
    <t>NuV</t>
  </si>
  <si>
    <t>RuP</t>
  </si>
  <si>
    <r>
      <t>Der Kontokorrentkredit ist eine Finanzierungsform für kurzfristige Kapitalengpässe und deshalb für die Finanzierung des laufenden Betriebes von besonderer Bedeutung! Welche Vor- und welche Nachteile hat diese Form der Außenfinanzierung? Schreib ein „</t>
    </r>
    <r>
      <rPr>
        <b/>
        <sz val="12"/>
        <color rgb="FFFF0000"/>
        <rFont val="Calibri"/>
        <family val="2"/>
        <scheme val="minor"/>
      </rPr>
      <t>V</t>
    </r>
    <r>
      <rPr>
        <b/>
        <sz val="10"/>
        <color theme="1"/>
        <rFont val="Calibri"/>
        <family val="2"/>
        <scheme val="minor"/>
      </rPr>
      <t>“ für die Vorteile oder ein „</t>
    </r>
    <r>
      <rPr>
        <b/>
        <sz val="12"/>
        <color rgb="FFFF0000"/>
        <rFont val="Calibri"/>
        <family val="2"/>
        <scheme val="minor"/>
      </rPr>
      <t>N</t>
    </r>
    <r>
      <rPr>
        <b/>
        <sz val="10"/>
        <color theme="1"/>
        <rFont val="Calibri"/>
        <family val="2"/>
        <scheme val="minor"/>
      </rPr>
      <t xml:space="preserve">“ für die Nachteile vor die angeführten Punkte! </t>
    </r>
    <r>
      <rPr>
        <b/>
        <sz val="10"/>
        <color rgb="FF0070C0"/>
        <rFont val="Calibri"/>
        <family val="2"/>
        <scheme val="minor"/>
      </rPr>
      <t>(10 Punkte)</t>
    </r>
  </si>
  <si>
    <r>
      <t>Für langfristige Projekte ist das Darlehen die wohl geeignetste Form der Finanzierung! Welche Möglichkeiten der Besicherung von Darlehen kennst du? Schreib ein „</t>
    </r>
    <r>
      <rPr>
        <b/>
        <sz val="12"/>
        <color rgb="FFFF0000"/>
        <rFont val="Calibri"/>
        <family val="2"/>
        <scheme val="minor"/>
      </rPr>
      <t>R</t>
    </r>
    <r>
      <rPr>
        <b/>
        <sz val="10"/>
        <color theme="1"/>
        <rFont val="Calibri"/>
        <family val="2"/>
        <scheme val="minor"/>
      </rPr>
      <t>“ für die Besicherung mit Realitäten oder ein „</t>
    </r>
    <r>
      <rPr>
        <b/>
        <sz val="12"/>
        <color rgb="FFFF0000"/>
        <rFont val="Calibri"/>
        <family val="2"/>
        <scheme val="minor"/>
      </rPr>
      <t>P</t>
    </r>
    <r>
      <rPr>
        <b/>
        <sz val="10"/>
        <color theme="1"/>
        <rFont val="Calibri"/>
        <family val="2"/>
        <scheme val="minor"/>
      </rPr>
      <t xml:space="preserve">“ für die Besicherung durch andere Personen vor die angeführten Punkte! </t>
    </r>
    <r>
      <rPr>
        <b/>
        <sz val="10"/>
        <color rgb="FF0070C0"/>
        <rFont val="Calibri"/>
        <family val="2"/>
        <scheme val="minor"/>
      </rPr>
      <t>(7 Punkte)</t>
    </r>
  </si>
  <si>
    <r>
      <t>Was versteht man unter den Begriffen „Investition“ und „Finanzierung“? Schreib ein „</t>
    </r>
    <r>
      <rPr>
        <b/>
        <sz val="12"/>
        <color rgb="FFFF0000"/>
        <rFont val="Calibri"/>
        <family val="2"/>
        <scheme val="minor"/>
      </rPr>
      <t>I</t>
    </r>
    <r>
      <rPr>
        <b/>
        <sz val="10"/>
        <color theme="1"/>
        <rFont val="Calibri"/>
        <family val="2"/>
        <scheme val="minor"/>
      </rPr>
      <t>“ für Investition oder ein „</t>
    </r>
    <r>
      <rPr>
        <b/>
        <sz val="12"/>
        <color rgb="FFFF0000"/>
        <rFont val="Calibri"/>
        <family val="2"/>
        <scheme val="minor"/>
      </rPr>
      <t>F</t>
    </r>
    <r>
      <rPr>
        <b/>
        <sz val="10"/>
        <color theme="1"/>
        <rFont val="Calibri"/>
        <family val="2"/>
        <scheme val="minor"/>
      </rPr>
      <t xml:space="preserve">“ für Finanzierung vor die Erklärung! </t>
    </r>
    <r>
      <rPr>
        <b/>
        <sz val="10"/>
        <color rgb="FF0070C0"/>
        <rFont val="Calibri"/>
        <family val="2"/>
        <scheme val="minor"/>
      </rPr>
      <t>(4 Punkte)</t>
    </r>
  </si>
  <si>
    <r>
      <t>Was versteht man unter den Begriffen „Eigenfinanzierung“ und „Fremdfinanzierung“? Schreib ein „</t>
    </r>
    <r>
      <rPr>
        <b/>
        <sz val="12"/>
        <color rgb="FFFF0000"/>
        <rFont val="Calibri"/>
        <family val="2"/>
        <scheme val="minor"/>
      </rPr>
      <t>E</t>
    </r>
    <r>
      <rPr>
        <b/>
        <sz val="10"/>
        <color theme="1"/>
        <rFont val="Calibri"/>
        <family val="2"/>
        <scheme val="minor"/>
      </rPr>
      <t>“ für Eigenfinanzierung oder ein „</t>
    </r>
    <r>
      <rPr>
        <b/>
        <sz val="12"/>
        <color rgb="FFFF0000"/>
        <rFont val="Calibri"/>
        <family val="2"/>
        <scheme val="minor"/>
      </rPr>
      <t>F</t>
    </r>
    <r>
      <rPr>
        <b/>
        <sz val="10"/>
        <color theme="1"/>
        <rFont val="Calibri"/>
        <family val="2"/>
        <scheme val="minor"/>
      </rPr>
      <t xml:space="preserve">“ für Fremdfinanzierung vor die Erklärung! </t>
    </r>
    <r>
      <rPr>
        <b/>
        <sz val="10"/>
        <color rgb="FF0070C0"/>
        <rFont val="Calibri"/>
        <family val="2"/>
        <scheme val="minor"/>
      </rPr>
      <t>(4 Punkte)</t>
    </r>
  </si>
  <si>
    <r>
      <t>Was versteht man unter den Begriffen „Betriebsfinanzierung“ und „Investitionsfinanzierung“? Schreib ein „</t>
    </r>
    <r>
      <rPr>
        <b/>
        <sz val="12"/>
        <color rgb="FFFF0000"/>
        <rFont val="Calibri"/>
        <family val="2"/>
        <scheme val="minor"/>
      </rPr>
      <t>B</t>
    </r>
    <r>
      <rPr>
        <b/>
        <sz val="10"/>
        <color theme="1"/>
        <rFont val="Calibri"/>
        <family val="2"/>
        <scheme val="minor"/>
      </rPr>
      <t>“ für Betriebsfinanzierung oder ein „</t>
    </r>
    <r>
      <rPr>
        <b/>
        <sz val="12"/>
        <color rgb="FFFF0000"/>
        <rFont val="Calibri"/>
        <family val="2"/>
        <scheme val="minor"/>
      </rPr>
      <t>I</t>
    </r>
    <r>
      <rPr>
        <b/>
        <sz val="10"/>
        <color theme="1"/>
        <rFont val="Calibri"/>
        <family val="2"/>
        <scheme val="minor"/>
      </rPr>
      <t xml:space="preserve">“ für Investitionsfinanzierung vor die Erklärung! </t>
    </r>
    <r>
      <rPr>
        <b/>
        <sz val="10"/>
        <color rgb="FF0070C0"/>
        <rFont val="Calibri"/>
        <family val="2"/>
        <scheme val="minor"/>
      </rPr>
      <t>(4 Punkte)</t>
    </r>
  </si>
  <si>
    <r>
      <t>Was versteht man unter den Begriffen „Innenfinanzierung“ und „Außenfinanzierung“? Schreib ein „</t>
    </r>
    <r>
      <rPr>
        <b/>
        <sz val="12"/>
        <color rgb="FFFF0000"/>
        <rFont val="Calibri"/>
        <family val="2"/>
        <scheme val="minor"/>
      </rPr>
      <t>I</t>
    </r>
    <r>
      <rPr>
        <b/>
        <sz val="10"/>
        <color theme="1"/>
        <rFont val="Calibri"/>
        <family val="2"/>
        <scheme val="minor"/>
      </rPr>
      <t>“ für Innenfinanzierung oder ein „</t>
    </r>
    <r>
      <rPr>
        <b/>
        <sz val="12"/>
        <color rgb="FFFF0000"/>
        <rFont val="Calibri"/>
        <family val="2"/>
        <scheme val="minor"/>
      </rPr>
      <t>A</t>
    </r>
    <r>
      <rPr>
        <b/>
        <sz val="10"/>
        <color theme="1"/>
        <rFont val="Calibri"/>
        <family val="2"/>
        <scheme val="minor"/>
      </rPr>
      <t xml:space="preserve">“ für Außenfinanzierung vor die Erklärung! </t>
    </r>
    <r>
      <rPr>
        <b/>
        <sz val="10"/>
        <color rgb="FF0070C0"/>
        <rFont val="Calibri"/>
        <family val="2"/>
        <scheme val="minor"/>
      </rPr>
      <t>(4 Punkte)</t>
    </r>
  </si>
  <si>
    <t>dem Kreditnehmer wird eine</t>
  </si>
  <si>
    <t>FL: Finanzierung in der Landwirtschaft</t>
  </si>
  <si>
    <t>Was versteht man unter dem Begriff Investition? (5 Punkte)</t>
  </si>
  <si>
    <t>Was bedeutet der Begriff Finanzierung? (7 Punkte)</t>
  </si>
  <si>
    <t>Nenne die 5 wichtigsten Finanzierungsgründe im landwirtschaftlichen Betrieb! (5 Punkte)</t>
  </si>
  <si>
    <t>Welche Reihenfolge empfiehlt sich bei der Ausschöpfung von Finanzierungsformen? (3 Punkte)</t>
  </si>
  <si>
    <t>Welche Arten der Außenfinanzierung kennst du! (7 Punkte)</t>
  </si>
  <si>
    <t>Was bedeutet neben Begriffe 1 bis 6 auf der rechten Seite? Ordne die Begriffe den Erklärungen zu! Schreibe dazu die entsprechende Nummer in das Kästchen vor der Definition! (6 Punkte)</t>
  </si>
  <si>
    <t>Zähle mindestens 4 Möglichkeiten der Innenfinanzierung auf! (4 Punkte)</t>
  </si>
  <si>
    <t>Was versteht man unter Selbstfinanzierung? Kreuze zutreffende Aussagen an! (5 Punkte)</t>
  </si>
  <si>
    <t>Warum ist die Eigenkapitalbildung für die Selbstfinanzierung des Betriebes wichtig? Nenne mindestens 6 Argumente dafür! (6 Punkte)</t>
  </si>
  <si>
    <t>Betriebsfinanzierung (6 Punkte)</t>
  </si>
  <si>
    <t>Investitionsfinanzierung (6 Punkte)</t>
  </si>
  <si>
    <t>Möglichkeiten (3 Punkte)</t>
  </si>
  <si>
    <t>Darauf ist zu achten! (2 Punkte)</t>
  </si>
  <si>
    <t>Für langfristige Projekte ist das Darlehen die wohl geeignetste Form der Finanzierung! Was versteht man darunter und welche Besonderheiten gilt es zu beachten? Ergänze dazu folgenden Satz! (9 Punkte)</t>
  </si>
  <si>
    <t>Was versteht man unter einem Kredit in laufender Rechnung und welchen anderen Namen gibt es dafür noch? (6 Punkte)</t>
  </si>
  <si>
    <t>Laufzeit: Die Laufzeit wird im Darlehensvertrag vereinbart und bezeichnet die Zeitspanne, innerhalb der das Darlehen zurückgezahlt (= getilgt) werden muss. Worauf ist bei der Laufzeit eines Darlehens zu achten! Es sollte … (3 Punkte)</t>
  </si>
  <si>
    <t>Kurzfristige Darlehen (2 Punkte)</t>
  </si>
  <si>
    <t>Mittelfristige Darlehen (2 Punkte)</t>
  </si>
  <si>
    <t>Langfristige Darlehen (2 Punkte)</t>
  </si>
  <si>
    <t>Nenne das für die Landwirtschaft wichtigste Beispiel eines geförderten Darlehens! (1 Punkt)</t>
  </si>
  <si>
    <t>Grundkompetenzen (GK9)</t>
  </si>
  <si>
    <t>Erweiterte Kompetenzen (EK8)</t>
  </si>
  <si>
    <t>GK9:</t>
  </si>
  <si>
    <t>EK8:</t>
  </si>
  <si>
    <r>
      <t xml:space="preserve">Was versteht man unter den Begriffen „Investition“ und „Finanzierung“? Schreib ein </t>
    </r>
    <r>
      <rPr>
        <b/>
        <sz val="10"/>
        <color rgb="FFFF0000"/>
        <rFont val="Calibri"/>
        <family val="2"/>
        <scheme val="minor"/>
      </rPr>
      <t>„I“</t>
    </r>
    <r>
      <rPr>
        <b/>
        <sz val="10"/>
        <color theme="1"/>
        <rFont val="Calibri"/>
        <family val="2"/>
        <scheme val="minor"/>
      </rPr>
      <t xml:space="preserve"> für Investition oder ein </t>
    </r>
    <r>
      <rPr>
        <b/>
        <sz val="10"/>
        <color rgb="FF0000FF"/>
        <rFont val="Calibri"/>
        <family val="2"/>
        <scheme val="minor"/>
      </rPr>
      <t>„F“</t>
    </r>
    <r>
      <rPr>
        <b/>
        <sz val="10"/>
        <color theme="1"/>
        <rFont val="Calibri"/>
        <family val="2"/>
        <scheme val="minor"/>
      </rPr>
      <t xml:space="preserve"> für Finanzierung vor die Erklärung! (4 Punkte)</t>
    </r>
  </si>
  <si>
    <r>
      <t xml:space="preserve">Was versteht man unter den Begriffen „Eigenfinanzierung“ und „Fremdfinanzierung“? Schreib ein </t>
    </r>
    <r>
      <rPr>
        <b/>
        <sz val="10"/>
        <color theme="9"/>
        <rFont val="Calibri"/>
        <family val="2"/>
        <scheme val="minor"/>
      </rPr>
      <t>„E“</t>
    </r>
    <r>
      <rPr>
        <b/>
        <sz val="10"/>
        <color theme="1"/>
        <rFont val="Calibri"/>
        <family val="2"/>
        <scheme val="minor"/>
      </rPr>
      <t xml:space="preserve"> für Eigenfinanzierung oder ein </t>
    </r>
    <r>
      <rPr>
        <b/>
        <sz val="10"/>
        <color rgb="FFE26B0A"/>
        <rFont val="Calibri"/>
        <family val="2"/>
        <scheme val="minor"/>
      </rPr>
      <t>„F“</t>
    </r>
    <r>
      <rPr>
        <b/>
        <sz val="10"/>
        <color theme="1"/>
        <rFont val="Calibri"/>
        <family val="2"/>
        <scheme val="minor"/>
      </rPr>
      <t xml:space="preserve"> für Fremdfinanzierung vor die Erklärung! (4 Punkte)</t>
    </r>
  </si>
  <si>
    <r>
      <t xml:space="preserve">Was versteht man unter den Begriffen „Betriebsfinanzierung“ und „Investitionsfinanzierung“? Schreib ein </t>
    </r>
    <r>
      <rPr>
        <b/>
        <sz val="10"/>
        <color rgb="FFFFC000"/>
        <rFont val="Calibri"/>
        <family val="2"/>
        <scheme val="minor"/>
      </rPr>
      <t>„B“</t>
    </r>
    <r>
      <rPr>
        <b/>
        <sz val="10"/>
        <color theme="1"/>
        <rFont val="Calibri"/>
        <family val="2"/>
        <scheme val="minor"/>
      </rPr>
      <t xml:space="preserve"> für Betriebsfinanzierung oder ein </t>
    </r>
    <r>
      <rPr>
        <b/>
        <sz val="10"/>
        <color rgb="FF0070C0"/>
        <rFont val="Calibri"/>
        <family val="2"/>
        <scheme val="minor"/>
      </rPr>
      <t>„I“</t>
    </r>
    <r>
      <rPr>
        <b/>
        <sz val="10"/>
        <color theme="1"/>
        <rFont val="Calibri"/>
        <family val="2"/>
        <scheme val="minor"/>
      </rPr>
      <t xml:space="preserve"> für Investitionsfinanzierung vor die Erklärung! (4 Punkte)</t>
    </r>
  </si>
  <si>
    <r>
      <t xml:space="preserve">Was versteht man unter den Begriffen „Innenfinanzierung“ und „Außenfinanzierung“? Schreib ein </t>
    </r>
    <r>
      <rPr>
        <b/>
        <sz val="10"/>
        <color rgb="FF6600FF"/>
        <rFont val="Calibri"/>
        <family val="2"/>
        <scheme val="minor"/>
      </rPr>
      <t>„I“</t>
    </r>
    <r>
      <rPr>
        <b/>
        <sz val="10"/>
        <color theme="1"/>
        <rFont val="Calibri"/>
        <family val="2"/>
        <scheme val="minor"/>
      </rPr>
      <t xml:space="preserve"> für Innenfinanzierung oder ein </t>
    </r>
    <r>
      <rPr>
        <b/>
        <sz val="10"/>
        <color rgb="FF993300"/>
        <rFont val="Calibri"/>
        <family val="2"/>
        <scheme val="minor"/>
      </rPr>
      <t>„A“</t>
    </r>
    <r>
      <rPr>
        <b/>
        <sz val="10"/>
        <color theme="1"/>
        <rFont val="Calibri"/>
        <family val="2"/>
        <scheme val="minor"/>
      </rPr>
      <t xml:space="preserve"> für Außenfinanzierung vor die Erklärung! (4 Punkte)</t>
    </r>
  </si>
  <si>
    <r>
      <t xml:space="preserve">Der Kontokorrentkredit ist eine Finanzierungsform für kurzfristige Kapitalengpässe und deshalb für die Finanzierung des laufenden Betriebes von besonderer Bedeutung! Welche Vor- und welche Nachteile hat diese Form der Außenfinanzierung? Schreib ein </t>
    </r>
    <r>
      <rPr>
        <b/>
        <sz val="10"/>
        <color rgb="FF0000FF"/>
        <rFont val="Calibri"/>
        <family val="2"/>
        <scheme val="minor"/>
      </rPr>
      <t>„V“</t>
    </r>
    <r>
      <rPr>
        <b/>
        <sz val="10"/>
        <color theme="1"/>
        <rFont val="Calibri"/>
        <family val="2"/>
        <scheme val="minor"/>
      </rPr>
      <t xml:space="preserve"> für die Vorteile oder ein </t>
    </r>
    <r>
      <rPr>
        <b/>
        <sz val="10"/>
        <color rgb="FFFF0000"/>
        <rFont val="Calibri"/>
        <family val="2"/>
        <scheme val="minor"/>
      </rPr>
      <t>„N“</t>
    </r>
    <r>
      <rPr>
        <b/>
        <sz val="10"/>
        <color theme="1"/>
        <rFont val="Calibri"/>
        <family val="2"/>
        <scheme val="minor"/>
      </rPr>
      <t xml:space="preserve"> für die Nachteile vor die angeführten Punkte! (10 Punkte)</t>
    </r>
  </si>
  <si>
    <r>
      <t xml:space="preserve">Für langfristige Projekte ist das Darlehen die wohl geeignetste Form der Finanzierung! Welche Möglichkeiten der Besicherung von Darlehen kennst du? Schreib ein </t>
    </r>
    <r>
      <rPr>
        <b/>
        <sz val="10"/>
        <color rgb="FF009900"/>
        <rFont val="Calibri"/>
        <family val="2"/>
        <scheme val="minor"/>
      </rPr>
      <t>„R“</t>
    </r>
    <r>
      <rPr>
        <b/>
        <sz val="10"/>
        <color theme="1"/>
        <rFont val="Calibri"/>
        <family val="2"/>
        <scheme val="minor"/>
      </rPr>
      <t xml:space="preserve"> für die Besicherung mit Realitäten oder ein </t>
    </r>
    <r>
      <rPr>
        <b/>
        <sz val="10"/>
        <color rgb="FF0033CC"/>
        <rFont val="Calibri"/>
        <family val="2"/>
        <scheme val="minor"/>
      </rPr>
      <t>„P“</t>
    </r>
    <r>
      <rPr>
        <b/>
        <sz val="10"/>
        <color theme="1"/>
        <rFont val="Calibri"/>
        <family val="2"/>
        <scheme val="minor"/>
      </rPr>
      <t xml:space="preserve"> für die Besicherung durch andere Personen vor die angeführten Punkte! (7 Punkte)</t>
    </r>
  </si>
  <si>
    <t>verursacht tatsächliche Betriebsausgaben</t>
  </si>
  <si>
    <t>.</t>
  </si>
  <si>
    <t>Beschaffung von Umlaufvermögen</t>
  </si>
  <si>
    <t xml:space="preserve"> d.h. zur ...</t>
  </si>
  <si>
    <r>
      <t>Beispiele:</t>
    </r>
    <r>
      <rPr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</rPr>
      <t>Kauf bzw. Beschaffung von …</t>
    </r>
  </si>
  <si>
    <t>Futtermitteln, Düngemitteln, Treibstoff, ...</t>
  </si>
  <si>
    <t xml:space="preserve"> wie zum …</t>
  </si>
  <si>
    <r>
      <t>Beispiel</t>
    </r>
    <r>
      <rPr>
        <sz val="10"/>
        <color theme="1"/>
        <rFont val="Calibri"/>
        <family val="2"/>
        <scheme val="minor"/>
      </rPr>
      <t xml:space="preserve"> der Kauf bzw. die Errichtung von ...</t>
    </r>
  </si>
  <si>
    <t xml:space="preserve"> eingeräumt.</t>
  </si>
  <si>
    <t>Punkte</t>
  </si>
  <si>
    <t>Anzeigen!</t>
  </si>
  <si>
    <t>Geeignete Kreditform zur Investitionsfinanzierung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</si>
</sst>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"/>
  </numFmts>
  <fonts count="59" x14ac:knownFonts="1">
    <font>
      <sz val="11"/>
      <color theme="1"/>
      <name val="Calibri"/>
      <family val="2"/>
      <scheme val="minor"/>
    </font>
    <font>
      <b/>
      <sz val="7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rgb="FFC00000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4"/>
      <color rgb="FFC00000"/>
      <name val="Bradley Hand ITC"/>
      <family val="4"/>
    </font>
    <font>
      <sz val="14"/>
      <color theme="1"/>
      <name val="Bradley Hand ITC"/>
      <family val="4"/>
    </font>
    <font>
      <b/>
      <sz val="12"/>
      <color rgb="FF008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rgb="FFFFFFFF"/>
      <name val="Arial Black"/>
      <family val="2"/>
    </font>
    <font>
      <b/>
      <sz val="14"/>
      <color rgb="FFFFFFFF"/>
      <name val="Arial Black"/>
      <family val="2"/>
    </font>
    <font>
      <i/>
      <sz val="8"/>
      <color rgb="FF0070C0"/>
      <name val="Calibri"/>
      <family val="2"/>
      <scheme val="minor"/>
    </font>
    <font>
      <sz val="10"/>
      <color rgb="FF008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8"/>
      <color rgb="FF0000FF"/>
      <name val="Calibri Light"/>
      <family val="2"/>
      <scheme val="major"/>
    </font>
    <font>
      <sz val="10"/>
      <color theme="1"/>
      <name val="Calibri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E26B0A"/>
      <name val="Calibri"/>
      <family val="2"/>
      <scheme val="minor"/>
    </font>
    <font>
      <b/>
      <sz val="10"/>
      <color rgb="FF76933C"/>
      <name val="Calibri"/>
      <family val="2"/>
      <scheme val="minor"/>
    </font>
    <font>
      <sz val="10"/>
      <color rgb="FFE26B0A"/>
      <name val="Calibri"/>
      <family val="2"/>
      <scheme val="minor"/>
    </font>
    <font>
      <sz val="10"/>
      <color rgb="FF76933C"/>
      <name val="Calibri"/>
      <family val="2"/>
      <scheme val="minor"/>
    </font>
    <font>
      <sz val="14"/>
      <color rgb="FFC00000"/>
      <name val="Calibri"/>
      <family val="2"/>
    </font>
    <font>
      <sz val="8"/>
      <color theme="1"/>
      <name val="Calibri"/>
      <family val="2"/>
      <scheme val="minor"/>
    </font>
    <font>
      <sz val="8"/>
      <color rgb="FFE26B0A"/>
      <name val="Calibri Light"/>
      <family val="2"/>
      <scheme val="major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z val="8"/>
      <color rgb="FFFF0000"/>
      <name val="Calibri Light"/>
      <family val="2"/>
      <scheme val="major"/>
    </font>
    <font>
      <i/>
      <sz val="11"/>
      <color theme="1"/>
      <name val="Calibri"/>
      <family val="2"/>
      <scheme val="minor"/>
    </font>
    <font>
      <i/>
      <sz val="8"/>
      <color rgb="FF0000FF"/>
      <name val="Calibri Light"/>
      <family val="2"/>
      <scheme val="major"/>
    </font>
    <font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 Light"/>
      <family val="2"/>
      <scheme val="major"/>
    </font>
    <font>
      <sz val="8"/>
      <name val="Arial"/>
      <family val="2"/>
    </font>
    <font>
      <sz val="8"/>
      <color rgb="FFC00000"/>
      <name val="Arial"/>
      <family val="2"/>
    </font>
    <font>
      <b/>
      <sz val="10"/>
      <color rgb="FF0000FF"/>
      <name val="Calibri"/>
      <family val="2"/>
      <scheme val="minor"/>
    </font>
    <font>
      <b/>
      <sz val="10"/>
      <color rgb="FFFFC000"/>
      <name val="Calibri"/>
      <family val="2"/>
      <scheme val="minor"/>
    </font>
    <font>
      <b/>
      <sz val="10"/>
      <color theme="9"/>
      <name val="Calibri"/>
      <family val="2"/>
      <scheme val="minor"/>
    </font>
    <font>
      <b/>
      <sz val="10"/>
      <color rgb="FF6600FF"/>
      <name val="Calibri"/>
      <family val="2"/>
      <scheme val="minor"/>
    </font>
    <font>
      <b/>
      <sz val="10"/>
      <color rgb="FF993300"/>
      <name val="Calibri"/>
      <family val="2"/>
      <scheme val="minor"/>
    </font>
    <font>
      <b/>
      <sz val="10"/>
      <color rgb="FF009900"/>
      <name val="Calibri"/>
      <family val="2"/>
      <scheme val="minor"/>
    </font>
    <font>
      <b/>
      <sz val="10"/>
      <color rgb="FF0033CC"/>
      <name val="Calibri"/>
      <family val="2"/>
      <scheme val="minor"/>
    </font>
    <font>
      <sz val="9.8000000000000007"/>
      <color theme="1"/>
      <name val="Calibri"/>
      <family val="2"/>
      <scheme val="minor"/>
    </font>
    <font>
      <b/>
      <sz val="10"/>
      <color rgb="FF009B3C"/>
      <name val="Calibri"/>
      <family val="2"/>
      <scheme val="minor"/>
    </font>
    <font>
      <b/>
      <sz val="8"/>
      <color theme="0"/>
      <name val="Arial"/>
      <family val="2"/>
    </font>
    <font>
      <b/>
      <u val="double"/>
      <sz val="9"/>
      <color indexed="81"/>
      <name val="Segoe UI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9"/>
      <color indexed="17"/>
      <name val="Segoe UI"/>
      <family val="2"/>
    </font>
    <font>
      <b/>
      <sz val="9"/>
      <color indexed="10"/>
      <name val="Segoe UI"/>
      <family val="2"/>
    </font>
  </fonts>
  <fills count="14">
    <fill>
      <patternFill patternType="none"/>
    </fill>
    <fill>
      <patternFill patternType="gray125"/>
    </fill>
    <fill>
      <patternFill patternType="solid">
        <fgColor rgb="FFEFF6EA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rgb="FF76933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C6E0B4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7" tint="-0.24994659260841701"/>
      </left>
      <right/>
      <top style="thin">
        <color theme="7" tint="-0.24994659260841701"/>
      </top>
      <bottom/>
      <diagonal/>
    </border>
    <border>
      <left/>
      <right/>
      <top style="thin">
        <color theme="7" tint="-0.24994659260841701"/>
      </top>
      <bottom/>
      <diagonal/>
    </border>
    <border>
      <left/>
      <right style="thin">
        <color theme="7" tint="-0.24994659260841701"/>
      </right>
      <top style="thin">
        <color theme="7" tint="-0.24994659260841701"/>
      </top>
      <bottom/>
      <diagonal/>
    </border>
    <border>
      <left style="thin">
        <color theme="7" tint="-0.24994659260841701"/>
      </left>
      <right/>
      <top/>
      <bottom/>
      <diagonal/>
    </border>
    <border>
      <left/>
      <right style="thin">
        <color theme="7" tint="-0.24994659260841701"/>
      </right>
      <top/>
      <bottom/>
      <diagonal/>
    </border>
    <border>
      <left style="thin">
        <color theme="7" tint="-0.24994659260841701"/>
      </left>
      <right/>
      <top/>
      <bottom style="thin">
        <color theme="7" tint="-0.24994659260841701"/>
      </bottom>
      <diagonal/>
    </border>
    <border>
      <left/>
      <right/>
      <top/>
      <bottom style="thin">
        <color theme="7" tint="-0.24994659260841701"/>
      </bottom>
      <diagonal/>
    </border>
    <border>
      <left/>
      <right style="thin">
        <color theme="7" tint="-0.24994659260841701"/>
      </right>
      <top/>
      <bottom style="thin">
        <color theme="7" tint="-0.24994659260841701"/>
      </bottom>
      <diagonal/>
    </border>
    <border>
      <left/>
      <right style="thin">
        <color rgb="FF0000FF"/>
      </right>
      <top/>
      <bottom/>
      <diagonal/>
    </border>
    <border>
      <left style="thin">
        <color rgb="FF0000FF"/>
      </left>
      <right/>
      <top/>
      <bottom/>
      <diagonal/>
    </border>
    <border>
      <left style="thin">
        <color rgb="FF0000FF"/>
      </left>
      <right style="thin">
        <color rgb="FF0000FF"/>
      </right>
      <top/>
      <bottom/>
      <diagonal/>
    </border>
    <border>
      <left/>
      <right/>
      <top/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ck">
        <color theme="0"/>
      </right>
      <top/>
      <bottom style="hair">
        <color indexed="64"/>
      </bottom>
      <diagonal/>
    </border>
    <border>
      <left/>
      <right style="thick">
        <color theme="0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theme="0"/>
      </left>
      <right/>
      <top/>
      <bottom style="hair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2">
    <xf numFmtId="0" fontId="0" fillId="0" borderId="0"/>
    <xf numFmtId="0" fontId="40" fillId="0" borderId="0"/>
  </cellStyleXfs>
  <cellXfs count="176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 indent="1"/>
    </xf>
    <xf numFmtId="0" fontId="8" fillId="0" borderId="0" xfId="0" applyFont="1"/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quotePrefix="1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Protection="1">
      <protection hidden="1"/>
    </xf>
    <xf numFmtId="0" fontId="13" fillId="2" borderId="0" xfId="0" applyFont="1" applyFill="1" applyAlignment="1" applyProtection="1">
      <alignment vertical="center"/>
      <protection hidden="1"/>
    </xf>
    <xf numFmtId="0" fontId="4" fillId="0" borderId="0" xfId="0" applyFont="1" applyProtection="1">
      <protection hidden="1"/>
    </xf>
    <xf numFmtId="0" fontId="14" fillId="0" borderId="0" xfId="0" applyFont="1" applyAlignment="1" applyProtection="1">
      <alignment vertical="center"/>
      <protection hidden="1"/>
    </xf>
    <xf numFmtId="0" fontId="15" fillId="3" borderId="0" xfId="0" applyFont="1" applyFill="1" applyAlignment="1" applyProtection="1">
      <alignment horizontal="left" vertical="center" indent="1"/>
      <protection hidden="1"/>
    </xf>
    <xf numFmtId="0" fontId="15" fillId="3" borderId="0" xfId="0" applyFont="1" applyFill="1" applyAlignment="1" applyProtection="1">
      <alignment horizontal="left" vertical="center" wrapText="1" indent="1"/>
      <protection hidden="1"/>
    </xf>
    <xf numFmtId="0" fontId="16" fillId="3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justify" vertical="top"/>
      <protection hidden="1"/>
    </xf>
    <xf numFmtId="0" fontId="0" fillId="0" borderId="0" xfId="0" applyAlignment="1" applyProtection="1">
      <protection hidden="1"/>
    </xf>
    <xf numFmtId="0" fontId="15" fillId="4" borderId="0" xfId="0" applyFont="1" applyFill="1" applyAlignment="1" applyProtection="1">
      <alignment horizontal="left" vertical="center"/>
      <protection hidden="1"/>
    </xf>
    <xf numFmtId="0" fontId="16" fillId="4" borderId="0" xfId="0" applyFont="1" applyFill="1" applyAlignment="1" applyProtection="1">
      <alignment horizontal="right" vertical="center"/>
      <protection hidden="1"/>
    </xf>
    <xf numFmtId="0" fontId="4" fillId="0" borderId="0" xfId="0" applyFont="1" applyAlignment="1" applyProtection="1">
      <protection hidden="1"/>
    </xf>
    <xf numFmtId="0" fontId="13" fillId="2" borderId="0" xfId="0" applyFont="1" applyFill="1" applyBorder="1" applyAlignment="1" applyProtection="1">
      <alignment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0" fillId="0" borderId="0" xfId="0" applyBorder="1" applyProtection="1">
      <protection hidden="1"/>
    </xf>
    <xf numFmtId="0" fontId="15" fillId="3" borderId="0" xfId="0" applyFont="1" applyFill="1" applyBorder="1" applyAlignment="1" applyProtection="1">
      <alignment horizontal="left" vertical="center" indent="1"/>
      <protection hidden="1"/>
    </xf>
    <xf numFmtId="0" fontId="0" fillId="0" borderId="0" xfId="0" applyBorder="1"/>
    <xf numFmtId="0" fontId="6" fillId="0" borderId="0" xfId="0" applyFont="1" applyBorder="1" applyAlignment="1">
      <alignment vertical="center"/>
    </xf>
    <xf numFmtId="0" fontId="8" fillId="0" borderId="0" xfId="0" applyFont="1" applyBorder="1"/>
    <xf numFmtId="0" fontId="0" fillId="0" borderId="0" xfId="0" applyBorder="1" applyAlignment="1" applyProtection="1">
      <protection hidden="1"/>
    </xf>
    <xf numFmtId="0" fontId="15" fillId="4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Border="1" applyAlignment="1" applyProtection="1">
      <alignment horizontal="justify" vertical="top"/>
      <protection hidden="1"/>
    </xf>
    <xf numFmtId="0" fontId="18" fillId="2" borderId="0" xfId="0" applyFont="1" applyFill="1" applyAlignment="1" applyProtection="1">
      <alignment horizontal="right" vertical="center"/>
      <protection hidden="1"/>
    </xf>
    <xf numFmtId="0" fontId="5" fillId="6" borderId="0" xfId="0" applyFont="1" applyFill="1" applyAlignment="1" applyProtection="1">
      <alignment horizontal="center" vertical="center"/>
      <protection hidden="1"/>
    </xf>
    <xf numFmtId="0" fontId="5" fillId="6" borderId="0" xfId="0" quotePrefix="1" applyFont="1" applyFill="1" applyAlignment="1" applyProtection="1">
      <alignment vertical="center"/>
      <protection hidden="1"/>
    </xf>
    <xf numFmtId="0" fontId="17" fillId="5" borderId="2" xfId="0" applyFont="1" applyFill="1" applyBorder="1" applyAlignment="1">
      <alignment horizontal="left" vertical="center" indent="1"/>
    </xf>
    <xf numFmtId="0" fontId="17" fillId="5" borderId="3" xfId="0" applyFont="1" applyFill="1" applyBorder="1" applyAlignment="1">
      <alignment vertical="center"/>
    </xf>
    <xf numFmtId="0" fontId="8" fillId="5" borderId="3" xfId="0" applyFont="1" applyFill="1" applyBorder="1"/>
    <xf numFmtId="0" fontId="8" fillId="5" borderId="4" xfId="0" applyFont="1" applyFill="1" applyBorder="1"/>
    <xf numFmtId="0" fontId="17" fillId="5" borderId="5" xfId="0" applyFont="1" applyFill="1" applyBorder="1" applyAlignment="1">
      <alignment horizontal="left" vertical="center" indent="1"/>
    </xf>
    <xf numFmtId="0" fontId="17" fillId="5" borderId="0" xfId="0" applyFont="1" applyFill="1" applyBorder="1" applyAlignment="1">
      <alignment vertical="center"/>
    </xf>
    <xf numFmtId="0" fontId="8" fillId="5" borderId="0" xfId="0" applyFont="1" applyFill="1" applyBorder="1"/>
    <xf numFmtId="0" fontId="8" fillId="5" borderId="6" xfId="0" applyFont="1" applyFill="1" applyBorder="1"/>
    <xf numFmtId="0" fontId="0" fillId="5" borderId="6" xfId="0" applyFill="1" applyBorder="1"/>
    <xf numFmtId="0" fontId="17" fillId="5" borderId="7" xfId="0" applyFont="1" applyFill="1" applyBorder="1" applyAlignment="1">
      <alignment horizontal="left" vertical="center" indent="1"/>
    </xf>
    <xf numFmtId="0" fontId="17" fillId="5" borderId="8" xfId="0" applyFont="1" applyFill="1" applyBorder="1" applyAlignment="1">
      <alignment vertical="center"/>
    </xf>
    <xf numFmtId="0" fontId="8" fillId="5" borderId="8" xfId="0" applyFont="1" applyFill="1" applyBorder="1"/>
    <xf numFmtId="0" fontId="0" fillId="5" borderId="9" xfId="0" applyFill="1" applyBorder="1"/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0" fontId="21" fillId="0" borderId="0" xfId="0" applyFont="1" applyAlignment="1">
      <alignment vertical="center"/>
    </xf>
    <xf numFmtId="0" fontId="20" fillId="0" borderId="10" xfId="0" applyFont="1" applyBorder="1" applyAlignment="1" applyProtection="1">
      <alignment horizontal="left" vertical="center"/>
      <protection hidden="1"/>
    </xf>
    <xf numFmtId="0" fontId="20" fillId="0" borderId="11" xfId="0" applyFont="1" applyBorder="1" applyAlignment="1" applyProtection="1">
      <alignment horizontal="left" vertical="center"/>
      <protection hidden="1"/>
    </xf>
    <xf numFmtId="0" fontId="20" fillId="0" borderId="12" xfId="0" applyFont="1" applyBorder="1" applyAlignment="1" applyProtection="1">
      <alignment horizontal="left" vertical="center"/>
      <protection hidden="1"/>
    </xf>
    <xf numFmtId="0" fontId="23" fillId="6" borderId="0" xfId="0" applyFont="1" applyFill="1" applyAlignment="1" applyProtection="1">
      <alignment horizontal="justify" vertical="top"/>
      <protection hidden="1"/>
    </xf>
    <xf numFmtId="0" fontId="5" fillId="6" borderId="0" xfId="0" applyFont="1" applyFill="1" applyProtection="1">
      <protection hidden="1"/>
    </xf>
    <xf numFmtId="0" fontId="22" fillId="6" borderId="0" xfId="0" applyFont="1" applyFill="1" applyProtection="1">
      <protection hidden="1"/>
    </xf>
    <xf numFmtId="0" fontId="22" fillId="6" borderId="0" xfId="0" applyFont="1" applyFill="1" applyAlignment="1" applyProtection="1">
      <alignment horizontal="right"/>
      <protection hidden="1"/>
    </xf>
    <xf numFmtId="0" fontId="22" fillId="6" borderId="0" xfId="0" applyFont="1" applyFill="1" applyAlignment="1" applyProtection="1">
      <alignment horizontal="center" vertical="center"/>
      <protection hidden="1"/>
    </xf>
    <xf numFmtId="0" fontId="16" fillId="4" borderId="0" xfId="0" applyFont="1" applyFill="1" applyAlignment="1" applyProtection="1">
      <alignment horizontal="right" vertical="center" indent="1"/>
      <protection hidden="1"/>
    </xf>
    <xf numFmtId="0" fontId="16" fillId="3" borderId="0" xfId="0" applyFont="1" applyFill="1" applyAlignment="1" applyProtection="1">
      <alignment horizontal="right" vertical="center" indent="1"/>
      <protection hidden="1"/>
    </xf>
    <xf numFmtId="0" fontId="29" fillId="0" borderId="0" xfId="0" applyFont="1"/>
    <xf numFmtId="0" fontId="4" fillId="0" borderId="13" xfId="0" applyFont="1" applyBorder="1" applyProtection="1">
      <protection hidden="1"/>
    </xf>
    <xf numFmtId="0" fontId="8" fillId="8" borderId="0" xfId="0" applyFont="1" applyFill="1" applyProtection="1">
      <protection hidden="1"/>
    </xf>
    <xf numFmtId="0" fontId="34" fillId="5" borderId="1" xfId="0" applyFont="1" applyFill="1" applyBorder="1" applyAlignment="1" applyProtection="1">
      <alignment horizontal="center" vertical="center"/>
      <protection hidden="1"/>
    </xf>
    <xf numFmtId="0" fontId="36" fillId="9" borderId="14" xfId="0" applyFont="1" applyFill="1" applyBorder="1" applyAlignment="1" applyProtection="1">
      <alignment horizontal="left" vertical="center"/>
      <protection hidden="1"/>
    </xf>
    <xf numFmtId="0" fontId="23" fillId="10" borderId="0" xfId="0" applyFont="1" applyFill="1" applyAlignment="1" applyProtection="1">
      <alignment horizontal="justify" vertical="top"/>
      <protection hidden="1"/>
    </xf>
    <xf numFmtId="0" fontId="5" fillId="10" borderId="0" xfId="0" applyFont="1" applyFill="1" applyProtection="1">
      <protection hidden="1"/>
    </xf>
    <xf numFmtId="0" fontId="22" fillId="10" borderId="0" xfId="0" applyFont="1" applyFill="1" applyProtection="1">
      <protection hidden="1"/>
    </xf>
    <xf numFmtId="0" fontId="22" fillId="10" borderId="0" xfId="0" applyFont="1" applyFill="1" applyAlignment="1" applyProtection="1">
      <alignment horizontal="right"/>
      <protection hidden="1"/>
    </xf>
    <xf numFmtId="0" fontId="5" fillId="10" borderId="0" xfId="0" applyFont="1" applyFill="1" applyAlignment="1" applyProtection="1">
      <alignment horizontal="center" vertical="center"/>
      <protection hidden="1"/>
    </xf>
    <xf numFmtId="0" fontId="5" fillId="10" borderId="0" xfId="0" quotePrefix="1" applyFont="1" applyFill="1" applyAlignment="1" applyProtection="1">
      <alignment vertical="center"/>
      <protection hidden="1"/>
    </xf>
    <xf numFmtId="0" fontId="22" fillId="10" borderId="0" xfId="0" applyFont="1" applyFill="1" applyAlignment="1" applyProtection="1">
      <alignment horizontal="center" vertical="center"/>
      <protection hidden="1"/>
    </xf>
    <xf numFmtId="0" fontId="35" fillId="11" borderId="0" xfId="0" applyFont="1" applyFill="1" applyAlignment="1" applyProtection="1">
      <alignment vertical="center"/>
      <protection hidden="1"/>
    </xf>
    <xf numFmtId="164" fontId="39" fillId="11" borderId="0" xfId="0" applyNumberFormat="1" applyFont="1" applyFill="1" applyAlignment="1" applyProtection="1">
      <alignment horizontal="center" vertical="center"/>
      <protection hidden="1"/>
    </xf>
    <xf numFmtId="0" fontId="39" fillId="11" borderId="0" xfId="0" applyFont="1" applyFill="1" applyAlignment="1" applyProtection="1">
      <alignment horizontal="right" vertical="center"/>
      <protection hidden="1"/>
    </xf>
    <xf numFmtId="0" fontId="11" fillId="12" borderId="19" xfId="0" applyFont="1" applyFill="1" applyBorder="1" applyAlignment="1" applyProtection="1">
      <alignment horizontal="center" vertical="center"/>
      <protection locked="0"/>
    </xf>
    <xf numFmtId="0" fontId="11" fillId="13" borderId="19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top"/>
      <protection hidden="1"/>
    </xf>
    <xf numFmtId="0" fontId="8" fillId="0" borderId="0" xfId="0" applyFont="1" applyProtection="1">
      <protection hidden="1"/>
    </xf>
    <xf numFmtId="0" fontId="8" fillId="0" borderId="0" xfId="0" applyFont="1" applyBorder="1" applyProtection="1">
      <protection hidden="1"/>
    </xf>
    <xf numFmtId="0" fontId="8" fillId="0" borderId="0" xfId="0" applyFont="1" applyAlignment="1" applyProtection="1">
      <alignment horizontal="left" vertical="center" indent="1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top" wrapText="1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17" fillId="5" borderId="2" xfId="0" applyFont="1" applyFill="1" applyBorder="1" applyAlignment="1" applyProtection="1">
      <alignment horizontal="left" vertical="center" indent="1"/>
      <protection hidden="1"/>
    </xf>
    <xf numFmtId="0" fontId="17" fillId="5" borderId="3" xfId="0" applyFont="1" applyFill="1" applyBorder="1" applyAlignment="1" applyProtection="1">
      <alignment vertical="center"/>
      <protection hidden="1"/>
    </xf>
    <xf numFmtId="0" fontId="8" fillId="5" borderId="3" xfId="0" applyFont="1" applyFill="1" applyBorder="1" applyProtection="1">
      <protection hidden="1"/>
    </xf>
    <xf numFmtId="0" fontId="8" fillId="5" borderId="4" xfId="0" applyFont="1" applyFill="1" applyBorder="1" applyProtection="1">
      <protection hidden="1"/>
    </xf>
    <xf numFmtId="0" fontId="17" fillId="5" borderId="5" xfId="0" applyFont="1" applyFill="1" applyBorder="1" applyAlignment="1" applyProtection="1">
      <alignment horizontal="left" vertical="center" indent="1"/>
      <protection hidden="1"/>
    </xf>
    <xf numFmtId="0" fontId="17" fillId="5" borderId="0" xfId="0" applyFont="1" applyFill="1" applyBorder="1" applyAlignment="1" applyProtection="1">
      <alignment vertical="center"/>
      <protection hidden="1"/>
    </xf>
    <xf numFmtId="0" fontId="8" fillId="5" borderId="0" xfId="0" applyFont="1" applyFill="1" applyBorder="1" applyProtection="1">
      <protection hidden="1"/>
    </xf>
    <xf numFmtId="0" fontId="8" fillId="5" borderId="6" xfId="0" applyFont="1" applyFill="1" applyBorder="1" applyProtection="1">
      <protection hidden="1"/>
    </xf>
    <xf numFmtId="0" fontId="0" fillId="5" borderId="6" xfId="0" applyFill="1" applyBorder="1" applyProtection="1">
      <protection hidden="1"/>
    </xf>
    <xf numFmtId="0" fontId="17" fillId="5" borderId="7" xfId="0" applyFont="1" applyFill="1" applyBorder="1" applyAlignment="1" applyProtection="1">
      <alignment horizontal="left" vertical="center" indent="1"/>
      <protection hidden="1"/>
    </xf>
    <xf numFmtId="0" fontId="17" fillId="5" borderId="8" xfId="0" applyFont="1" applyFill="1" applyBorder="1" applyAlignment="1" applyProtection="1">
      <alignment vertical="center"/>
      <protection hidden="1"/>
    </xf>
    <xf numFmtId="0" fontId="8" fillId="5" borderId="8" xfId="0" applyFont="1" applyFill="1" applyBorder="1" applyProtection="1">
      <protection hidden="1"/>
    </xf>
    <xf numFmtId="0" fontId="0" fillId="5" borderId="9" xfId="0" applyFill="1" applyBorder="1" applyProtection="1">
      <protection hidden="1"/>
    </xf>
    <xf numFmtId="0" fontId="10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alignment vertical="center"/>
      <protection hidden="1"/>
    </xf>
    <xf numFmtId="0" fontId="21" fillId="0" borderId="0" xfId="0" applyFont="1" applyAlignment="1" applyProtection="1">
      <alignment vertical="center"/>
      <protection hidden="1"/>
    </xf>
    <xf numFmtId="0" fontId="8" fillId="0" borderId="0" xfId="0" quotePrefix="1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horizontal="right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right" vertical="center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31" fillId="0" borderId="13" xfId="0" applyFont="1" applyBorder="1" applyProtection="1">
      <protection hidden="1"/>
    </xf>
    <xf numFmtId="0" fontId="32" fillId="0" borderId="13" xfId="0" quotePrefix="1" applyFont="1" applyBorder="1" applyProtection="1">
      <protection hidden="1"/>
    </xf>
    <xf numFmtId="0" fontId="32" fillId="0" borderId="13" xfId="0" applyFont="1" applyBorder="1" applyProtection="1">
      <protection hidden="1"/>
    </xf>
    <xf numFmtId="17" fontId="32" fillId="0" borderId="13" xfId="0" quotePrefix="1" applyNumberFormat="1" applyFont="1" applyBorder="1" applyProtection="1">
      <protection hidden="1"/>
    </xf>
    <xf numFmtId="0" fontId="29" fillId="0" borderId="0" xfId="0" applyFont="1" applyProtection="1">
      <protection hidden="1"/>
    </xf>
    <xf numFmtId="0" fontId="30" fillId="0" borderId="0" xfId="0" applyFont="1" applyProtection="1">
      <protection hidden="1"/>
    </xf>
    <xf numFmtId="0" fontId="41" fillId="0" borderId="0" xfId="0" applyFont="1" applyAlignment="1" applyProtection="1">
      <alignment horizontal="left" vertical="center"/>
      <protection hidden="1"/>
    </xf>
    <xf numFmtId="0" fontId="42" fillId="0" borderId="0" xfId="0" applyFont="1" applyAlignment="1" applyProtection="1">
      <alignment vertical="center"/>
      <protection hidden="1"/>
    </xf>
    <xf numFmtId="1" fontId="42" fillId="0" borderId="0" xfId="0" applyNumberFormat="1" applyFont="1" applyAlignment="1" applyProtection="1">
      <alignment vertical="center"/>
      <protection hidden="1"/>
    </xf>
    <xf numFmtId="0" fontId="29" fillId="0" borderId="0" xfId="1" applyFont="1" applyAlignment="1" applyProtection="1">
      <alignment vertical="center"/>
      <protection hidden="1"/>
    </xf>
    <xf numFmtId="0" fontId="43" fillId="5" borderId="0" xfId="0" applyFont="1" applyFill="1" applyAlignment="1" applyProtection="1">
      <alignment vertical="center"/>
      <protection hidden="1"/>
    </xf>
    <xf numFmtId="0" fontId="11" fillId="12" borderId="19" xfId="0" applyFont="1" applyFill="1" applyBorder="1" applyAlignment="1" applyProtection="1">
      <alignment horizontal="center" vertical="center"/>
      <protection hidden="1"/>
    </xf>
    <xf numFmtId="0" fontId="11" fillId="13" borderId="19" xfId="0" applyFont="1" applyFill="1" applyBorder="1" applyAlignment="1" applyProtection="1">
      <alignment horizontal="center" vertical="center"/>
      <protection hidden="1"/>
    </xf>
    <xf numFmtId="0" fontId="15" fillId="3" borderId="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quotePrefix="1" applyAlignment="1" applyProtection="1">
      <alignment vertical="center"/>
      <protection hidden="1"/>
    </xf>
    <xf numFmtId="0" fontId="34" fillId="9" borderId="1" xfId="0" applyFont="1" applyFill="1" applyBorder="1" applyAlignment="1" applyProtection="1">
      <alignment horizontal="center" vertical="center"/>
      <protection hidden="1"/>
    </xf>
    <xf numFmtId="0" fontId="51" fillId="0" borderId="0" xfId="0" quotePrefix="1" applyFont="1" applyAlignment="1">
      <alignment vertical="center"/>
    </xf>
    <xf numFmtId="0" fontId="37" fillId="9" borderId="14" xfId="0" applyFont="1" applyFill="1" applyBorder="1" applyProtection="1">
      <protection hidden="1"/>
    </xf>
    <xf numFmtId="0" fontId="37" fillId="0" borderId="0" xfId="0" applyFont="1" applyProtection="1">
      <protection hidden="1"/>
    </xf>
    <xf numFmtId="0" fontId="0" fillId="0" borderId="0" xfId="0" quotePrefix="1" applyAlignment="1" applyProtection="1">
      <alignment vertical="center"/>
      <protection hidden="1"/>
    </xf>
    <xf numFmtId="0" fontId="38" fillId="9" borderId="0" xfId="0" applyFont="1" applyFill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20" fillId="0" borderId="0" xfId="0" applyFont="1" applyAlignment="1" applyProtection="1">
      <alignment horizontal="left" vertical="center"/>
      <protection hidden="1"/>
    </xf>
    <xf numFmtId="0" fontId="19" fillId="7" borderId="1" xfId="0" applyFont="1" applyFill="1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8" fillId="0" borderId="0" xfId="0" applyFont="1" applyAlignment="1" applyProtection="1">
      <alignment horizontal="left" vertical="top" wrapText="1" indent="1"/>
      <protection hidden="1"/>
    </xf>
    <xf numFmtId="0" fontId="13" fillId="0" borderId="0" xfId="0" applyFont="1" applyAlignment="1" applyProtection="1">
      <alignment vertical="center"/>
      <protection hidden="1"/>
    </xf>
    <xf numFmtId="0" fontId="52" fillId="0" borderId="0" xfId="0" applyFont="1" applyAlignment="1" applyProtection="1">
      <alignment horizontal="center" vertical="center"/>
      <protection hidden="1"/>
    </xf>
    <xf numFmtId="0" fontId="53" fillId="10" borderId="21" xfId="0" applyFont="1" applyFill="1" applyBorder="1" applyAlignment="1" applyProtection="1">
      <alignment horizontal="center" vertical="center" wrapText="1"/>
      <protection locked="0" hidden="1"/>
    </xf>
    <xf numFmtId="0" fontId="53" fillId="10" borderId="22" xfId="0" applyFont="1" applyFill="1" applyBorder="1" applyAlignment="1" applyProtection="1">
      <alignment horizontal="center" vertical="center" wrapText="1"/>
      <protection locked="0" hidden="1"/>
    </xf>
    <xf numFmtId="0" fontId="53" fillId="10" borderId="23" xfId="0" applyFont="1" applyFill="1" applyBorder="1" applyAlignment="1" applyProtection="1">
      <alignment horizontal="center" vertical="center" wrapText="1"/>
      <protection locked="0" hidden="1"/>
    </xf>
    <xf numFmtId="0" fontId="11" fillId="13" borderId="16" xfId="0" applyFont="1" applyFill="1" applyBorder="1" applyAlignment="1" applyProtection="1">
      <alignment vertical="center"/>
      <protection locked="0"/>
    </xf>
    <xf numFmtId="0" fontId="11" fillId="13" borderId="15" xfId="0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vertical="top" wrapText="1"/>
    </xf>
    <xf numFmtId="0" fontId="33" fillId="0" borderId="0" xfId="0" applyFont="1" applyAlignment="1">
      <alignment vertical="top" wrapText="1"/>
    </xf>
    <xf numFmtId="0" fontId="11" fillId="12" borderId="15" xfId="0" applyFont="1" applyFill="1" applyBorder="1" applyAlignment="1" applyProtection="1">
      <alignment vertical="center"/>
      <protection locked="0"/>
    </xf>
    <xf numFmtId="0" fontId="11" fillId="12" borderId="16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top" wrapText="1" indent="1"/>
    </xf>
    <xf numFmtId="0" fontId="6" fillId="0" borderId="0" xfId="0" applyFont="1" applyAlignment="1">
      <alignment vertical="top"/>
    </xf>
    <xf numFmtId="0" fontId="11" fillId="13" borderId="15" xfId="0" applyFont="1" applyFill="1" applyBorder="1" applyAlignment="1" applyProtection="1">
      <alignment vertical="center"/>
      <protection hidden="1"/>
    </xf>
    <xf numFmtId="0" fontId="11" fillId="13" borderId="17" xfId="0" applyFont="1" applyFill="1" applyBorder="1" applyAlignment="1" applyProtection="1">
      <alignment vertical="center"/>
      <protection hidden="1"/>
    </xf>
    <xf numFmtId="0" fontId="11" fillId="13" borderId="16" xfId="0" applyFont="1" applyFill="1" applyBorder="1" applyAlignment="1" applyProtection="1">
      <alignment vertical="center"/>
      <protection hidden="1"/>
    </xf>
    <xf numFmtId="0" fontId="11" fillId="13" borderId="18" xfId="0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top" wrapText="1"/>
      <protection hidden="1"/>
    </xf>
    <xf numFmtId="0" fontId="8" fillId="0" borderId="0" xfId="0" applyFont="1" applyAlignment="1" applyProtection="1">
      <alignment horizontal="left" vertical="top" wrapText="1" indent="1"/>
      <protection hidden="1"/>
    </xf>
    <xf numFmtId="0" fontId="11" fillId="13" borderId="20" xfId="0" applyFont="1" applyFill="1" applyBorder="1" applyAlignment="1" applyProtection="1">
      <alignment vertical="center"/>
      <protection hidden="1"/>
    </xf>
    <xf numFmtId="0" fontId="11" fillId="12" borderId="16" xfId="0" applyFont="1" applyFill="1" applyBorder="1" applyAlignment="1" applyProtection="1">
      <alignment vertical="center"/>
      <protection hidden="1"/>
    </xf>
    <xf numFmtId="0" fontId="33" fillId="0" borderId="0" xfId="0" applyFont="1" applyAlignment="1" applyProtection="1">
      <alignment vertical="top" wrapText="1"/>
      <protection hidden="1"/>
    </xf>
    <xf numFmtId="0" fontId="11" fillId="12" borderId="15" xfId="0" applyFont="1" applyFill="1" applyBorder="1" applyAlignment="1" applyProtection="1">
      <alignment vertical="center"/>
      <protection hidden="1"/>
    </xf>
    <xf numFmtId="0" fontId="11" fillId="12" borderId="17" xfId="0" applyFont="1" applyFill="1" applyBorder="1" applyAlignment="1" applyProtection="1">
      <alignment vertical="center"/>
      <protection hidden="1"/>
    </xf>
    <xf numFmtId="0" fontId="11" fillId="12" borderId="18" xfId="0" applyFont="1" applyFill="1" applyBorder="1" applyAlignment="1" applyProtection="1">
      <alignment vertical="center"/>
      <protection hidden="1"/>
    </xf>
    <xf numFmtId="0" fontId="0" fillId="0" borderId="0" xfId="0" applyBorder="1" applyProtection="1">
      <protection hidden="1"/>
    </xf>
    <xf numFmtId="0" fontId="6" fillId="0" borderId="0" xfId="0" applyFont="1" applyAlignment="1" applyProtection="1">
      <alignment vertical="top"/>
      <protection hidden="1"/>
    </xf>
  </cellXfs>
  <cellStyles count="2">
    <cellStyle name="Standard" xfId="0" builtinId="0"/>
    <cellStyle name="Standard 2 2 2" xfId="1"/>
  </cellStyles>
  <dxfs count="14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rgb="FF00B050"/>
        </patternFill>
      </fill>
    </dxf>
    <dxf>
      <font>
        <b/>
        <i val="0"/>
        <color rgb="FF0033CC"/>
      </font>
    </dxf>
    <dxf>
      <font>
        <b/>
        <i val="0"/>
        <color rgb="FF0099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6600FF"/>
      </font>
    </dxf>
    <dxf>
      <font>
        <b/>
        <i val="0"/>
        <color rgb="FF993300"/>
      </font>
    </dxf>
    <dxf>
      <font>
        <b/>
        <i val="0"/>
        <color rgb="FFFFC000"/>
      </font>
    </dxf>
    <dxf>
      <font>
        <b/>
        <i val="0"/>
        <color rgb="FF0070C0"/>
      </font>
    </dxf>
    <dxf>
      <font>
        <b/>
        <i val="0"/>
        <color rgb="FFE26B0A"/>
      </font>
    </dxf>
    <dxf>
      <font>
        <b/>
        <i val="0"/>
        <color theme="9"/>
      </font>
    </dxf>
    <dxf>
      <font>
        <b/>
        <i val="0"/>
        <color rgb="FFFF0000"/>
      </font>
    </dxf>
    <dxf>
      <font>
        <b/>
        <i val="0"/>
        <color rgb="FF0000FF"/>
      </font>
    </dxf>
  </dxfs>
  <tableStyles count="0" defaultTableStyle="TableStyleMedium2" defaultPivotStyle="PivotStyleLight16"/>
  <colors>
    <mruColors>
      <color rgb="FF0033CC"/>
      <color rgb="FF009900"/>
      <color rgb="FF0000FF"/>
      <color rgb="FF993300"/>
      <color rgb="FF6600FF"/>
      <color rgb="FFE26B0A"/>
      <color rgb="FFFFF2CC"/>
      <color rgb="FFFFF7E1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273061</xdr:colOff>
      <xdr:row>187</xdr:row>
      <xdr:rowOff>211765</xdr:rowOff>
    </xdr:from>
    <xdr:to>
      <xdr:col>5</xdr:col>
      <xdr:colOff>38988</xdr:colOff>
      <xdr:row>189</xdr:row>
      <xdr:rowOff>8423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220915" y="41703594"/>
          <a:ext cx="54000" cy="2520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AT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tabColor rgb="FFFF0000"/>
  </sheetPr>
  <dimension ref="A1:CJ626"/>
  <sheetViews>
    <sheetView showGridLines="0" showRowColHeaders="0" tabSelected="1" topLeftCell="B1" zoomScale="130" zoomScaleNormal="130" workbookViewId="0">
      <pane xSplit="1" ySplit="3" topLeftCell="C4" activePane="bottomRight" state="frozen"/>
      <selection activeCell="B1" sqref="B1"/>
      <selection pane="topRight" activeCell="C1" sqref="C1"/>
      <selection pane="bottomLeft" activeCell="B4" sqref="B4"/>
      <selection pane="bottomRight" activeCell="E7" sqref="E7:Q7"/>
    </sheetView>
  </sheetViews>
  <sheetFormatPr baseColWidth="10" defaultColWidth="0" defaultRowHeight="15" zeroHeight="1" x14ac:dyDescent="0.25"/>
  <cols>
    <col min="1" max="1" width="6.7109375" customWidth="1"/>
    <col min="2" max="2" width="0.140625" customWidth="1"/>
    <col min="3" max="4" width="3.7109375" customWidth="1"/>
    <col min="5" max="5" width="4.28515625" customWidth="1"/>
    <col min="6" max="27" width="3.7109375" customWidth="1"/>
    <col min="28" max="28" width="1.7109375" customWidth="1"/>
    <col min="29" max="29" width="3.7109375" style="15" customWidth="1"/>
    <col min="30" max="30" width="4.7109375" style="15" customWidth="1"/>
    <col min="31" max="31" width="1.7109375" style="15" customWidth="1"/>
    <col min="32" max="32" width="4.7109375" style="15" customWidth="1"/>
    <col min="33" max="33" width="3.7109375" style="15" customWidth="1"/>
    <col min="34" max="52" width="11.42578125" style="15" hidden="1" customWidth="1"/>
    <col min="53" max="53" width="6.7109375" style="15" hidden="1" customWidth="1"/>
    <col min="54" max="54" width="0.140625" style="15" hidden="1" customWidth="1"/>
    <col min="55" max="56" width="3.7109375" style="15" hidden="1" customWidth="1"/>
    <col min="57" max="57" width="4.28515625" style="15" hidden="1" customWidth="1"/>
    <col min="58" max="79" width="3.7109375" style="15" hidden="1" customWidth="1"/>
    <col min="80" max="80" width="1.7109375" style="15" hidden="1" customWidth="1"/>
    <col min="81" max="81" width="3.7109375" style="15" hidden="1" customWidth="1"/>
    <col min="82" max="82" width="5.7109375" style="15" hidden="1" customWidth="1"/>
    <col min="83" max="83" width="1.7109375" style="15" hidden="1" customWidth="1"/>
    <col min="84" max="84" width="5.7109375" style="15" hidden="1" customWidth="1"/>
    <col min="85" max="85" width="2.7109375" style="15" hidden="1" customWidth="1"/>
    <col min="86" max="16384" width="11.42578125" style="15" hidden="1"/>
  </cols>
  <sheetData>
    <row r="1" spans="1:87" ht="15.75" customHeight="1" x14ac:dyDescent="0.25">
      <c r="A1" s="15"/>
      <c r="B1" s="30"/>
      <c r="C1" s="149" t="s">
        <v>194</v>
      </c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50" t="s">
        <v>315</v>
      </c>
      <c r="AF1" s="149"/>
      <c r="AG1" s="149"/>
      <c r="AH1" s="17"/>
      <c r="AI1" s="17"/>
      <c r="BB1" s="30"/>
      <c r="BC1" s="29" t="s">
        <v>194</v>
      </c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39" t="e">
        <f>#REF!</f>
        <v>#REF!</v>
      </c>
      <c r="CA1" s="80"/>
      <c r="CB1" s="82" t="e">
        <f>#REF!</f>
        <v>#REF!</v>
      </c>
      <c r="CC1" s="81" t="e">
        <f>#REF!</f>
        <v>#REF!</v>
      </c>
      <c r="CD1" s="17"/>
      <c r="CE1" s="17"/>
      <c r="CF1" s="17"/>
      <c r="CG1" s="17"/>
      <c r="CH1" s="17"/>
      <c r="CI1" s="17"/>
    </row>
    <row r="2" spans="1:87" ht="24.95" customHeight="1" x14ac:dyDescent="0.25">
      <c r="A2" s="15"/>
      <c r="B2" s="30"/>
      <c r="C2" s="30" t="s">
        <v>275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7"/>
      <c r="AD2" s="151" t="s">
        <v>316</v>
      </c>
      <c r="AE2" s="152"/>
      <c r="AF2" s="153"/>
      <c r="AG2" s="17"/>
      <c r="AH2" s="17"/>
      <c r="AI2" s="17"/>
      <c r="BB2" s="30"/>
      <c r="BC2" s="30" t="str">
        <f>C2</f>
        <v>FL: Finanzierung in der Landwirtschaft</v>
      </c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7"/>
      <c r="CD2" s="17"/>
      <c r="CE2" s="17"/>
      <c r="CF2" s="17"/>
      <c r="CG2" s="17"/>
      <c r="CH2" s="17"/>
      <c r="CI2" s="17"/>
    </row>
    <row r="3" spans="1:87" ht="21" customHeight="1" x14ac:dyDescent="0.25">
      <c r="A3" s="147"/>
      <c r="B3" s="147"/>
      <c r="C3" s="147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7"/>
      <c r="AD3" s="17"/>
      <c r="AE3" s="17"/>
      <c r="AF3" s="17"/>
      <c r="AG3" s="17"/>
      <c r="AH3" s="17"/>
      <c r="AI3" s="17"/>
      <c r="BA3" s="147"/>
      <c r="BB3" s="147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4"/>
      <c r="BS3" s="174"/>
      <c r="BT3" s="174"/>
      <c r="BU3" s="174"/>
      <c r="BV3" s="174"/>
      <c r="BW3" s="174"/>
      <c r="BX3" s="174"/>
      <c r="BY3" s="174"/>
      <c r="BZ3" s="174"/>
      <c r="CA3" s="174"/>
      <c r="CB3" s="174"/>
      <c r="CC3" s="17"/>
      <c r="CD3" s="17"/>
      <c r="CE3" s="17"/>
      <c r="CF3" s="17"/>
      <c r="CG3" s="17"/>
      <c r="CH3" s="17"/>
      <c r="CI3" s="17"/>
    </row>
    <row r="4" spans="1:87" ht="22.5" x14ac:dyDescent="0.25">
      <c r="A4" s="31"/>
      <c r="B4" s="31"/>
      <c r="C4" s="133" t="s">
        <v>296</v>
      </c>
      <c r="D4" s="19"/>
      <c r="E4" s="19"/>
      <c r="F4" s="20"/>
      <c r="G4" s="20"/>
      <c r="H4" s="20"/>
      <c r="I4" s="20"/>
      <c r="J4" s="20"/>
      <c r="K4" s="20"/>
      <c r="L4" s="20"/>
      <c r="M4" s="20"/>
      <c r="N4" s="20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67" t="s">
        <v>195</v>
      </c>
      <c r="AC4" s="17"/>
      <c r="AD4" s="77" t="s">
        <v>196</v>
      </c>
      <c r="AE4" s="78" t="s">
        <v>197</v>
      </c>
      <c r="AF4" s="77" t="s">
        <v>198</v>
      </c>
      <c r="AG4" s="17"/>
      <c r="AH4" s="17"/>
      <c r="AI4" s="17"/>
      <c r="BA4" s="147"/>
      <c r="BB4" s="147"/>
      <c r="BC4" s="32" t="s">
        <v>200</v>
      </c>
      <c r="BD4" s="19"/>
      <c r="BE4" s="19"/>
      <c r="BF4" s="20"/>
      <c r="BG4" s="20"/>
      <c r="BH4" s="20"/>
      <c r="BI4" s="20"/>
      <c r="BJ4" s="20"/>
      <c r="BK4" s="20"/>
      <c r="BL4" s="20"/>
      <c r="BM4" s="20"/>
      <c r="BN4" s="20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67" t="s">
        <v>195</v>
      </c>
      <c r="CC4" s="17"/>
      <c r="CD4" s="40" t="s">
        <v>196</v>
      </c>
      <c r="CE4" s="41" t="s">
        <v>197</v>
      </c>
      <c r="CF4" s="40" t="s">
        <v>198</v>
      </c>
      <c r="CG4" s="17"/>
      <c r="CH4" s="17"/>
      <c r="CI4" s="17"/>
    </row>
    <row r="5" spans="1:87" ht="6" customHeight="1" x14ac:dyDescent="0.25">
      <c r="A5" s="31"/>
      <c r="B5" s="31"/>
      <c r="C5" s="31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22"/>
      <c r="S5" s="22"/>
      <c r="T5" s="22"/>
      <c r="U5" s="15"/>
      <c r="V5" s="15"/>
      <c r="W5" s="15"/>
      <c r="X5" s="15"/>
      <c r="Y5" s="15"/>
      <c r="Z5" s="15"/>
      <c r="AA5" s="15"/>
      <c r="AB5" s="15"/>
      <c r="AC5" s="17"/>
      <c r="AD5" s="17"/>
      <c r="AE5" s="17"/>
      <c r="AF5" s="17"/>
      <c r="AG5" s="17"/>
      <c r="AH5" s="17"/>
      <c r="AI5" s="17"/>
      <c r="BA5" s="147"/>
      <c r="BB5" s="147"/>
      <c r="BC5" s="147"/>
      <c r="BR5" s="22"/>
      <c r="BS5" s="22"/>
      <c r="BT5" s="22"/>
      <c r="CC5" s="17"/>
      <c r="CD5" s="17"/>
      <c r="CE5" s="17"/>
      <c r="CF5" s="17"/>
      <c r="CG5" s="17"/>
      <c r="CH5" s="17"/>
      <c r="CI5" s="17"/>
    </row>
    <row r="6" spans="1:87" ht="18" customHeight="1" x14ac:dyDescent="0.25">
      <c r="A6" s="33"/>
      <c r="B6" s="33"/>
      <c r="C6" s="55" t="s">
        <v>131</v>
      </c>
      <c r="D6" s="161" t="s">
        <v>278</v>
      </c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BA6" s="147"/>
      <c r="BB6" s="147"/>
      <c r="BC6" s="85" t="s">
        <v>135</v>
      </c>
      <c r="BD6" s="175" t="s">
        <v>176</v>
      </c>
      <c r="BE6" s="175"/>
      <c r="BF6" s="175"/>
      <c r="BG6" s="175"/>
      <c r="BH6" s="175"/>
      <c r="BI6" s="175"/>
      <c r="BJ6" s="175"/>
      <c r="BK6" s="175"/>
      <c r="BL6" s="175"/>
      <c r="BM6" s="175"/>
      <c r="BN6" s="175"/>
      <c r="BO6" s="175"/>
      <c r="BP6" s="175"/>
      <c r="BQ6" s="175"/>
      <c r="BR6" s="175"/>
      <c r="BS6" s="175"/>
      <c r="BT6" s="175"/>
      <c r="BU6" s="175"/>
      <c r="BV6" s="175"/>
      <c r="BW6" s="175"/>
      <c r="BX6" s="175"/>
      <c r="BY6" s="175"/>
      <c r="BZ6" s="175"/>
      <c r="CA6" s="175"/>
      <c r="CB6" s="175"/>
    </row>
    <row r="7" spans="1:87" ht="18" customHeight="1" x14ac:dyDescent="0.25">
      <c r="A7" s="33"/>
      <c r="B7" s="33"/>
      <c r="C7" s="6"/>
      <c r="D7" s="5" t="s">
        <v>225</v>
      </c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D7" s="71" t="str">
        <f>IF(E7="","",IF(COUNTIF($AH$7:$AH$11,E7)&gt;0,1/COUNTIF($E$7:$E$11,E7),0))</f>
        <v/>
      </c>
      <c r="AE7" s="135" t="s">
        <v>197</v>
      </c>
      <c r="AF7" s="134">
        <v>1</v>
      </c>
      <c r="AH7" s="141" t="str">
        <f>IF(CH7="","",CH7)</f>
        <v>Neuinvestitionen</v>
      </c>
      <c r="BA7" s="147"/>
      <c r="BB7" s="147"/>
      <c r="BC7" s="144"/>
      <c r="BD7" s="143" t="s">
        <v>225</v>
      </c>
      <c r="BE7" s="171" t="s">
        <v>0</v>
      </c>
      <c r="BF7" s="171"/>
      <c r="BG7" s="171"/>
      <c r="BH7" s="171"/>
      <c r="BI7" s="171"/>
      <c r="BJ7" s="171"/>
      <c r="BK7" s="171"/>
      <c r="BL7" s="171"/>
      <c r="BM7" s="171"/>
      <c r="BN7" s="171"/>
      <c r="BO7" s="171"/>
      <c r="BP7" s="171"/>
      <c r="BQ7" s="171"/>
      <c r="BR7" s="86"/>
      <c r="BS7" s="86"/>
      <c r="BT7" s="86"/>
      <c r="BU7" s="86"/>
      <c r="BV7" s="86"/>
      <c r="BW7" s="86"/>
      <c r="BX7" s="86"/>
      <c r="BY7" s="86"/>
      <c r="BZ7" s="86"/>
      <c r="CA7" s="86"/>
      <c r="CB7" s="86"/>
      <c r="CD7" s="146">
        <v>1</v>
      </c>
      <c r="CE7" s="140" t="s">
        <v>197</v>
      </c>
      <c r="CF7" s="142">
        <v>1</v>
      </c>
      <c r="CH7" s="145" t="str">
        <f>BE7</f>
        <v>Neuinvestitionen</v>
      </c>
    </row>
    <row r="8" spans="1:87" ht="18" customHeight="1" x14ac:dyDescent="0.25">
      <c r="A8" s="33"/>
      <c r="B8" s="33"/>
      <c r="C8" s="6"/>
      <c r="D8" s="5" t="s">
        <v>225</v>
      </c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D8" s="71" t="str">
        <f>IF(E8="","",IF(COUNTIF($AH$7:$AH$11,E8)&gt;0,1/COUNTIF($E$7:$E$11,E8),0))</f>
        <v/>
      </c>
      <c r="AE8" s="135" t="s">
        <v>197</v>
      </c>
      <c r="AF8" s="134">
        <v>1</v>
      </c>
      <c r="AH8" s="141" t="str">
        <f>IF(CH8="","",CH8)</f>
        <v>Erweiterungsinvestitionen</v>
      </c>
      <c r="BA8" s="147"/>
      <c r="BB8" s="147"/>
      <c r="BC8" s="144"/>
      <c r="BD8" s="143" t="s">
        <v>225</v>
      </c>
      <c r="BE8" s="169" t="s">
        <v>1</v>
      </c>
      <c r="BF8" s="169"/>
      <c r="BG8" s="169"/>
      <c r="BH8" s="169"/>
      <c r="BI8" s="169"/>
      <c r="BJ8" s="169"/>
      <c r="BK8" s="169"/>
      <c r="BL8" s="169"/>
      <c r="BM8" s="169"/>
      <c r="BN8" s="169"/>
      <c r="BO8" s="169"/>
      <c r="BP8" s="169"/>
      <c r="BQ8" s="169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D8" s="146">
        <v>1</v>
      </c>
      <c r="CE8" s="140" t="s">
        <v>197</v>
      </c>
      <c r="CF8" s="142">
        <v>1</v>
      </c>
      <c r="CH8" s="145" t="str">
        <f>BE8</f>
        <v>Erweiterungsinvestitionen</v>
      </c>
    </row>
    <row r="9" spans="1:87" ht="18" customHeight="1" x14ac:dyDescent="0.25">
      <c r="A9" s="33"/>
      <c r="B9" s="33"/>
      <c r="C9" s="6"/>
      <c r="D9" s="5" t="s">
        <v>225</v>
      </c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D9" s="71" t="str">
        <f>IF(E9="","",IF(COUNTIF($AH$7:$AH$11,E9)&gt;0,1/COUNTIF($E$7:$E$11,E9),0))</f>
        <v/>
      </c>
      <c r="AE9" s="135" t="s">
        <v>197</v>
      </c>
      <c r="AF9" s="134">
        <v>1</v>
      </c>
      <c r="AH9" s="141" t="str">
        <f>IF(CH9="","",CH9)</f>
        <v>Ersatzinvestitionen</v>
      </c>
      <c r="BA9" s="147"/>
      <c r="BB9" s="147"/>
      <c r="BC9" s="144"/>
      <c r="BD9" s="143" t="s">
        <v>225</v>
      </c>
      <c r="BE9" s="169" t="s">
        <v>2</v>
      </c>
      <c r="BF9" s="169"/>
      <c r="BG9" s="169"/>
      <c r="BH9" s="169"/>
      <c r="BI9" s="169"/>
      <c r="BJ9" s="169"/>
      <c r="BK9" s="169"/>
      <c r="BL9" s="169"/>
      <c r="BM9" s="169"/>
      <c r="BN9" s="169"/>
      <c r="BO9" s="169"/>
      <c r="BP9" s="169"/>
      <c r="BQ9" s="169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D9" s="146">
        <v>1</v>
      </c>
      <c r="CE9" s="140" t="s">
        <v>197</v>
      </c>
      <c r="CF9" s="142">
        <v>1</v>
      </c>
      <c r="CH9" s="145" t="str">
        <f>BE9</f>
        <v>Ersatzinvestitionen</v>
      </c>
    </row>
    <row r="10" spans="1:87" ht="18" customHeight="1" x14ac:dyDescent="0.25">
      <c r="A10" s="33"/>
      <c r="B10" s="33"/>
      <c r="C10" s="6"/>
      <c r="D10" s="5" t="s">
        <v>225</v>
      </c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D10" s="71" t="str">
        <f>IF(E10="","",IF(COUNTIF($AH$7:$AH$11,E10)&gt;0,1/COUNTIF($E$7:$E$11,E10),0))</f>
        <v/>
      </c>
      <c r="AE10" s="135" t="s">
        <v>197</v>
      </c>
      <c r="AF10" s="134">
        <v>1</v>
      </c>
      <c r="AH10" s="141" t="str">
        <f>IF(CH10="","",CH10)</f>
        <v>Gründungsinvestitionen</v>
      </c>
      <c r="BA10" s="147"/>
      <c r="BB10" s="147"/>
      <c r="BC10" s="144"/>
      <c r="BD10" s="143" t="s">
        <v>225</v>
      </c>
      <c r="BE10" s="169" t="s">
        <v>3</v>
      </c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D10" s="146">
        <v>1</v>
      </c>
      <c r="CE10" s="140" t="s">
        <v>197</v>
      </c>
      <c r="CF10" s="142">
        <v>1</v>
      </c>
      <c r="CH10" s="145" t="str">
        <f>BE10</f>
        <v>Gründungsinvestitionen</v>
      </c>
    </row>
    <row r="11" spans="1:87" ht="18" customHeight="1" x14ac:dyDescent="0.25">
      <c r="A11" s="33"/>
      <c r="B11" s="33"/>
      <c r="C11" s="6"/>
      <c r="D11" s="5" t="s">
        <v>225</v>
      </c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D11" s="71" t="str">
        <f>IF(E11="","",IF(COUNTIF($AH$7:$AH$11,E11)&gt;0,1/COUNTIF($E$7:$E$11,E11),0))</f>
        <v/>
      </c>
      <c r="AE11" s="135" t="s">
        <v>197</v>
      </c>
      <c r="AF11" s="134">
        <v>1</v>
      </c>
      <c r="AH11" s="141" t="str">
        <f>IF(CH11="","",CH11)</f>
        <v>Rationalisierungsinvestitionen</v>
      </c>
      <c r="BA11" s="147"/>
      <c r="BB11" s="147"/>
      <c r="BC11" s="144"/>
      <c r="BD11" s="143" t="s">
        <v>225</v>
      </c>
      <c r="BE11" s="169" t="s">
        <v>4</v>
      </c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69"/>
      <c r="BR11" s="86"/>
      <c r="BS11" s="86"/>
      <c r="BT11" s="86"/>
      <c r="BU11" s="86"/>
      <c r="BV11" s="86"/>
      <c r="BW11" s="86"/>
      <c r="BX11" s="86"/>
      <c r="BY11" s="86"/>
      <c r="BZ11" s="86"/>
      <c r="CA11" s="86"/>
      <c r="CB11" s="86"/>
      <c r="CD11" s="146">
        <v>1</v>
      </c>
      <c r="CE11" s="140" t="s">
        <v>197</v>
      </c>
      <c r="CF11" s="142">
        <v>1</v>
      </c>
      <c r="CH11" s="145" t="str">
        <f>BE11</f>
        <v>Rationalisierungsinvestitionen</v>
      </c>
    </row>
    <row r="12" spans="1:87" ht="18" customHeight="1" x14ac:dyDescent="0.25">
      <c r="A12" s="33"/>
      <c r="B12" s="33"/>
      <c r="C12" s="6"/>
      <c r="D12" s="5"/>
      <c r="E12" s="5"/>
      <c r="F12" s="5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BA12" s="147"/>
      <c r="BB12" s="147"/>
      <c r="BC12" s="144"/>
      <c r="BD12" s="143"/>
      <c r="BE12" s="143"/>
      <c r="BF12" s="143"/>
      <c r="BG12" s="86"/>
      <c r="BH12" s="86"/>
      <c r="BI12" s="86"/>
      <c r="BJ12" s="86"/>
      <c r="BK12" s="86"/>
      <c r="BL12" s="86"/>
      <c r="BM12" s="86"/>
      <c r="BN12" s="86"/>
      <c r="BO12" s="86"/>
      <c r="BP12" s="86"/>
      <c r="BQ12" s="86"/>
      <c r="BR12" s="86"/>
      <c r="BS12" s="86"/>
      <c r="BT12" s="86"/>
      <c r="BU12" s="86"/>
      <c r="BV12" s="86"/>
      <c r="BW12" s="86"/>
      <c r="BX12" s="86"/>
      <c r="BY12" s="86"/>
      <c r="BZ12" s="86"/>
      <c r="CA12" s="86"/>
      <c r="CB12" s="86"/>
    </row>
    <row r="13" spans="1:87" ht="33.950000000000003" customHeight="1" x14ac:dyDescent="0.25">
      <c r="A13" s="33"/>
      <c r="B13" s="33"/>
      <c r="C13" s="55" t="s">
        <v>133</v>
      </c>
      <c r="D13" s="156" t="s">
        <v>300</v>
      </c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BA13" s="147"/>
      <c r="BB13" s="147"/>
      <c r="BC13" s="85" t="s">
        <v>153</v>
      </c>
      <c r="BD13" s="166" t="s">
        <v>270</v>
      </c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66"/>
      <c r="BX13" s="166"/>
      <c r="BY13" s="166"/>
      <c r="BZ13" s="166"/>
      <c r="CA13" s="166"/>
      <c r="CB13" s="166"/>
    </row>
    <row r="14" spans="1:87" ht="18" customHeight="1" x14ac:dyDescent="0.25">
      <c r="A14" s="33"/>
      <c r="B14" s="33"/>
      <c r="C14" s="35"/>
      <c r="D14" s="83"/>
      <c r="E14" s="7" t="s">
        <v>12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D14" s="71" t="str">
        <f>IF(D14="","",SUM(IF(AH14="",0,IF(AH14=CH14,1,0)),IF(AI14="",0,IF(AI14=CI14,1,0)),IF(AJ14="",0,IF(AJ14=CJ14,1,0)),IF(AK14="",0,IF(AK14=CK14,1,0))))</f>
        <v/>
      </c>
      <c r="AE14" s="135" t="s">
        <v>197</v>
      </c>
      <c r="AF14" s="134">
        <v>1</v>
      </c>
      <c r="AH14" s="72">
        <f>D14</f>
        <v>0</v>
      </c>
      <c r="AI14" s="138"/>
      <c r="AJ14" s="138"/>
      <c r="AK14" s="138"/>
      <c r="BA14" s="147"/>
      <c r="BB14" s="147"/>
      <c r="BC14" s="87"/>
      <c r="BD14" s="131" t="s">
        <v>11</v>
      </c>
      <c r="BE14" s="88" t="s">
        <v>12</v>
      </c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D14" s="146">
        <v>1</v>
      </c>
      <c r="CE14" s="140" t="s">
        <v>197</v>
      </c>
      <c r="CF14" s="142">
        <v>1</v>
      </c>
      <c r="CH14" s="145" t="str">
        <f>BD14</f>
        <v>F</v>
      </c>
    </row>
    <row r="15" spans="1:87" ht="8.1" customHeight="1" x14ac:dyDescent="0.25">
      <c r="A15" s="33"/>
      <c r="B15" s="33"/>
      <c r="C15" s="35"/>
      <c r="D15" s="9"/>
      <c r="E15" s="7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BA15" s="147"/>
      <c r="BB15" s="147"/>
      <c r="BC15" s="87"/>
      <c r="BD15" s="89"/>
      <c r="BE15" s="88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</row>
    <row r="16" spans="1:87" ht="18" customHeight="1" x14ac:dyDescent="0.25">
      <c r="A16" s="33"/>
      <c r="B16" s="33"/>
      <c r="C16" s="35"/>
      <c r="D16" s="83"/>
      <c r="E16" s="7" t="s">
        <v>14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D16" s="71" t="str">
        <f>IF(D16="","",SUM(IF(AH16="",0,IF(AH16=CH16,1,0)),IF(AI16="",0,IF(AI16=CI16,1,0)),IF(AJ16="",0,IF(AJ16=CJ16,1,0)),IF(AK16="",0,IF(AK16=CK16,1,0))))</f>
        <v/>
      </c>
      <c r="AE16" s="135" t="s">
        <v>197</v>
      </c>
      <c r="AF16" s="134">
        <v>1</v>
      </c>
      <c r="AH16" s="72">
        <f>D16</f>
        <v>0</v>
      </c>
      <c r="AI16" s="138"/>
      <c r="AJ16" s="138"/>
      <c r="AK16" s="138"/>
      <c r="BA16" s="147"/>
      <c r="BB16" s="147"/>
      <c r="BC16" s="87"/>
      <c r="BD16" s="131" t="s">
        <v>13</v>
      </c>
      <c r="BE16" s="88" t="s">
        <v>14</v>
      </c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BW16" s="86"/>
      <c r="BX16" s="86"/>
      <c r="BY16" s="86"/>
      <c r="BZ16" s="86"/>
      <c r="CA16" s="86"/>
      <c r="CB16" s="86"/>
      <c r="CD16" s="146">
        <v>1</v>
      </c>
      <c r="CE16" s="140" t="s">
        <v>197</v>
      </c>
      <c r="CF16" s="142">
        <v>1</v>
      </c>
      <c r="CH16" s="145" t="str">
        <f>BD16</f>
        <v>I</v>
      </c>
    </row>
    <row r="17" spans="1:86" ht="8.1" customHeight="1" x14ac:dyDescent="0.25">
      <c r="A17" s="33"/>
      <c r="B17" s="33"/>
      <c r="C17" s="35"/>
      <c r="D17" s="9"/>
      <c r="E17" s="7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BA17" s="147"/>
      <c r="BB17" s="147"/>
      <c r="BC17" s="87"/>
      <c r="BD17" s="89"/>
      <c r="BE17" s="88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BW17" s="86"/>
      <c r="BX17" s="86"/>
      <c r="BY17" s="86"/>
      <c r="BZ17" s="86"/>
      <c r="CA17" s="86"/>
      <c r="CB17" s="86"/>
    </row>
    <row r="18" spans="1:86" ht="18" customHeight="1" x14ac:dyDescent="0.25">
      <c r="A18" s="33"/>
      <c r="B18" s="33"/>
      <c r="C18" s="35"/>
      <c r="D18" s="83"/>
      <c r="E18" s="7" t="s">
        <v>15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D18" s="71" t="str">
        <f>IF(D18="","",SUM(IF(AH18="",0,IF(AH18=CH18,1,0)),IF(AI18="",0,IF(AI18=CI18,1,0)),IF(AJ18="",0,IF(AJ18=CJ18,1,0)),IF(AK18="",0,IF(AK18=CK18,1,0))))</f>
        <v/>
      </c>
      <c r="AE18" s="135" t="s">
        <v>197</v>
      </c>
      <c r="AF18" s="134">
        <v>1</v>
      </c>
      <c r="AH18" s="72">
        <f>D18</f>
        <v>0</v>
      </c>
      <c r="AI18" s="138"/>
      <c r="AJ18" s="138"/>
      <c r="AK18" s="138"/>
      <c r="BA18" s="147"/>
      <c r="BB18" s="147"/>
      <c r="BC18" s="87"/>
      <c r="BD18" s="131" t="s">
        <v>13</v>
      </c>
      <c r="BE18" s="88" t="s">
        <v>15</v>
      </c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86"/>
      <c r="CD18" s="146">
        <v>1</v>
      </c>
      <c r="CE18" s="140" t="s">
        <v>197</v>
      </c>
      <c r="CF18" s="142">
        <v>1</v>
      </c>
      <c r="CH18" s="145" t="str">
        <f>BD18</f>
        <v>I</v>
      </c>
    </row>
    <row r="19" spans="1:86" ht="8.1" customHeight="1" x14ac:dyDescent="0.25">
      <c r="A19" s="33"/>
      <c r="B19" s="33"/>
      <c r="C19" s="35"/>
      <c r="D19" s="9"/>
      <c r="E19" s="7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BA19" s="147"/>
      <c r="BB19" s="147"/>
      <c r="BC19" s="87"/>
      <c r="BD19" s="89"/>
      <c r="BE19" s="88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</row>
    <row r="20" spans="1:86" ht="18" customHeight="1" x14ac:dyDescent="0.25">
      <c r="A20" s="33"/>
      <c r="B20" s="33"/>
      <c r="C20" s="35"/>
      <c r="D20" s="83"/>
      <c r="E20" s="7" t="s">
        <v>16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D20" s="71" t="str">
        <f>IF(D20="","",SUM(IF(AH20="",0,IF(AH20=CH20,1,0)),IF(AI20="",0,IF(AI20=CI20,1,0)),IF(AJ20="",0,IF(AJ20=CJ20,1,0)),IF(AK20="",0,IF(AK20=CK20,1,0))))</f>
        <v/>
      </c>
      <c r="AE20" s="135" t="s">
        <v>197</v>
      </c>
      <c r="AF20" s="134">
        <v>1</v>
      </c>
      <c r="AH20" s="72">
        <f>D20</f>
        <v>0</v>
      </c>
      <c r="AI20" s="138"/>
      <c r="AJ20" s="138"/>
      <c r="AK20" s="138"/>
      <c r="BA20" s="147"/>
      <c r="BB20" s="147"/>
      <c r="BC20" s="87"/>
      <c r="BD20" s="131" t="s">
        <v>11</v>
      </c>
      <c r="BE20" s="88" t="s">
        <v>16</v>
      </c>
      <c r="BG20" s="86"/>
      <c r="BH20" s="86"/>
      <c r="BI20" s="86"/>
      <c r="BJ20" s="86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6"/>
      <c r="BX20" s="86"/>
      <c r="BY20" s="86"/>
      <c r="BZ20" s="86"/>
      <c r="CA20" s="86"/>
      <c r="CB20" s="86"/>
      <c r="CD20" s="146">
        <v>1</v>
      </c>
      <c r="CE20" s="140" t="s">
        <v>197</v>
      </c>
      <c r="CF20" s="142">
        <v>1</v>
      </c>
      <c r="CH20" s="145" t="str">
        <f>BD20</f>
        <v>F</v>
      </c>
    </row>
    <row r="21" spans="1:86" ht="18" customHeight="1" x14ac:dyDescent="0.25">
      <c r="A21" s="33"/>
      <c r="B21" s="33"/>
      <c r="C21" s="6"/>
      <c r="D21" s="5"/>
      <c r="E21" s="5"/>
      <c r="F21" s="5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BA21" s="147"/>
      <c r="BB21" s="147"/>
      <c r="BC21" s="144"/>
      <c r="BD21" s="143"/>
      <c r="BE21" s="143"/>
      <c r="BF21" s="143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</row>
    <row r="22" spans="1:86" ht="18" customHeight="1" x14ac:dyDescent="0.25">
      <c r="A22" s="33"/>
      <c r="B22" s="33"/>
      <c r="C22" s="55" t="s">
        <v>135</v>
      </c>
      <c r="D22" s="161" t="s">
        <v>277</v>
      </c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BA22" s="147"/>
      <c r="BB22" s="147"/>
      <c r="BC22" s="85" t="s">
        <v>133</v>
      </c>
      <c r="BD22" s="175" t="s">
        <v>175</v>
      </c>
      <c r="BE22" s="175"/>
      <c r="BF22" s="175"/>
      <c r="BG22" s="175"/>
      <c r="BH22" s="175"/>
      <c r="BI22" s="175"/>
      <c r="BJ22" s="175"/>
      <c r="BK22" s="175"/>
      <c r="BL22" s="175"/>
      <c r="BM22" s="175"/>
      <c r="BN22" s="175"/>
      <c r="BO22" s="175"/>
      <c r="BP22" s="175"/>
      <c r="BQ22" s="175"/>
      <c r="BR22" s="175"/>
      <c r="BS22" s="175"/>
      <c r="BT22" s="175"/>
      <c r="BU22" s="175"/>
      <c r="BV22" s="175"/>
      <c r="BW22" s="175"/>
      <c r="BX22" s="175"/>
      <c r="BY22" s="175"/>
      <c r="BZ22" s="175"/>
      <c r="CA22" s="175"/>
      <c r="CB22" s="175"/>
    </row>
    <row r="23" spans="1:86" ht="18" customHeight="1" x14ac:dyDescent="0.25">
      <c r="A23" s="33"/>
      <c r="B23" s="33"/>
      <c r="C23" s="6"/>
      <c r="D23" s="5" t="s">
        <v>106</v>
      </c>
      <c r="E23" s="158"/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8"/>
      <c r="X23" s="8"/>
      <c r="Y23" s="8"/>
      <c r="Z23" s="8"/>
      <c r="AA23" s="8"/>
      <c r="AB23" s="8"/>
      <c r="AD23" s="71" t="str">
        <f>IF(E23="","",SUM(IF(AH23="",0,IF(AH23=CH23,1,0)),IF(AI23="",0,IF(AI23=CI23,1,0)),IF(AJ23="",0,IF(AJ23=CJ23,1,0)),IF(AK23="",0,IF(AK23=CK23,1,0))))</f>
        <v/>
      </c>
      <c r="AE23" s="135" t="s">
        <v>197</v>
      </c>
      <c r="AF23" s="134">
        <v>1</v>
      </c>
      <c r="AH23" s="72">
        <f>E23</f>
        <v>0</v>
      </c>
      <c r="AI23" s="138"/>
      <c r="AJ23" s="138"/>
      <c r="AK23" s="138"/>
      <c r="BA23" s="147"/>
      <c r="BB23" s="147"/>
      <c r="BC23" s="144"/>
      <c r="BD23" s="143" t="s">
        <v>106</v>
      </c>
      <c r="BE23" s="171" t="s">
        <v>110</v>
      </c>
      <c r="BF23" s="171"/>
      <c r="BG23" s="171"/>
      <c r="BH23" s="171"/>
      <c r="BI23" s="171"/>
      <c r="BJ23" s="171"/>
      <c r="BK23" s="171"/>
      <c r="BL23" s="171"/>
      <c r="BM23" s="171"/>
      <c r="BN23" s="171"/>
      <c r="BO23" s="171"/>
      <c r="BP23" s="171"/>
      <c r="BQ23" s="171"/>
      <c r="BR23" s="171"/>
      <c r="BS23" s="171"/>
      <c r="BT23" s="171"/>
      <c r="BU23" s="171"/>
      <c r="BV23" s="172"/>
      <c r="BW23" s="86"/>
      <c r="BX23" s="86"/>
      <c r="BY23" s="86"/>
      <c r="BZ23" s="86"/>
      <c r="CA23" s="86"/>
      <c r="CB23" s="86"/>
      <c r="CD23" s="146">
        <v>1</v>
      </c>
      <c r="CE23" s="140" t="s">
        <v>197</v>
      </c>
      <c r="CF23" s="142">
        <v>1</v>
      </c>
      <c r="CH23" s="145" t="str">
        <f>BE23</f>
        <v>Bereitstellung und Beschaffung von finanziellen Mitteln</v>
      </c>
    </row>
    <row r="24" spans="1:86" ht="9.9499999999999993" customHeight="1" x14ac:dyDescent="0.25">
      <c r="A24" s="33"/>
      <c r="B24" s="33"/>
      <c r="C24" s="6"/>
      <c r="D24" s="5"/>
      <c r="E24" s="5"/>
      <c r="F24" s="5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BA24" s="147"/>
      <c r="BB24" s="147"/>
      <c r="BC24" s="144"/>
      <c r="BD24" s="143"/>
      <c r="BE24" s="143"/>
      <c r="BF24" s="143"/>
      <c r="BG24" s="86"/>
      <c r="BH24" s="86"/>
      <c r="BI24" s="86"/>
      <c r="BJ24" s="86"/>
      <c r="BK24" s="86"/>
      <c r="BL24" s="86"/>
      <c r="BM24" s="86"/>
      <c r="BN24" s="86"/>
      <c r="BO24" s="86"/>
      <c r="BP24" s="86"/>
      <c r="BQ24" s="86"/>
      <c r="BR24" s="86"/>
      <c r="BS24" s="86"/>
      <c r="BT24" s="86"/>
      <c r="BU24" s="86"/>
      <c r="BV24" s="86"/>
      <c r="BW24" s="86"/>
      <c r="BX24" s="86"/>
      <c r="BY24" s="86"/>
      <c r="BZ24" s="86"/>
      <c r="CA24" s="86"/>
      <c r="CB24" s="86"/>
    </row>
    <row r="25" spans="1:86" ht="18" customHeight="1" x14ac:dyDescent="0.25">
      <c r="A25" s="33"/>
      <c r="B25" s="33"/>
      <c r="C25" s="6"/>
      <c r="D25" s="5" t="s">
        <v>111</v>
      </c>
      <c r="E25" s="5"/>
      <c r="F25" s="5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BA25" s="147"/>
      <c r="BB25" s="147"/>
      <c r="BC25" s="144"/>
      <c r="BD25" s="143" t="s">
        <v>111</v>
      </c>
      <c r="BE25" s="143"/>
      <c r="BF25" s="143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</row>
    <row r="26" spans="1:86" ht="18" customHeight="1" x14ac:dyDescent="0.25">
      <c r="A26" s="33"/>
      <c r="B26" s="33"/>
      <c r="C26" s="6"/>
      <c r="D26" s="5" t="s">
        <v>225</v>
      </c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8"/>
      <c r="X26" s="8"/>
      <c r="Y26" s="8"/>
      <c r="Z26" s="8"/>
      <c r="AA26" s="8"/>
      <c r="AB26" s="8"/>
      <c r="AD26" s="136" t="str">
        <f>IF(E26="","",IF(COUNTIF($AH$26:$AH$30,E26)&gt;0,1/COUNTIF($E$26:$V$30,E26),0))</f>
        <v/>
      </c>
      <c r="AE26" s="135" t="s">
        <v>197</v>
      </c>
      <c r="AF26" s="134">
        <v>1</v>
      </c>
      <c r="AH26" s="141" t="str">
        <f>IF(CH26="","",CH26)</f>
        <v>Bezahlung der laufenden Ausgaben</v>
      </c>
      <c r="BA26" s="147"/>
      <c r="BB26" s="147"/>
      <c r="BC26" s="144"/>
      <c r="BD26" s="143" t="s">
        <v>225</v>
      </c>
      <c r="BE26" s="171" t="s">
        <v>112</v>
      </c>
      <c r="BF26" s="171"/>
      <c r="BG26" s="171"/>
      <c r="BH26" s="171"/>
      <c r="BI26" s="171"/>
      <c r="BJ26" s="171"/>
      <c r="BK26" s="171"/>
      <c r="BL26" s="171"/>
      <c r="BM26" s="171"/>
      <c r="BN26" s="171"/>
      <c r="BO26" s="171"/>
      <c r="BP26" s="171"/>
      <c r="BQ26" s="171"/>
      <c r="BR26" s="171"/>
      <c r="BS26" s="171"/>
      <c r="BT26" s="171"/>
      <c r="BU26" s="171"/>
      <c r="BV26" s="172"/>
      <c r="BW26" s="86"/>
      <c r="BX26" s="86"/>
      <c r="BY26" s="86"/>
      <c r="BZ26" s="86"/>
      <c r="CA26" s="86"/>
      <c r="CB26" s="86"/>
      <c r="CD26" s="146">
        <v>1</v>
      </c>
      <c r="CE26" s="140" t="s">
        <v>197</v>
      </c>
      <c r="CF26" s="142">
        <v>1</v>
      </c>
      <c r="CH26" s="145" t="str">
        <f>BE26</f>
        <v>Bezahlung der laufenden Ausgaben</v>
      </c>
    </row>
    <row r="27" spans="1:86" ht="18" customHeight="1" x14ac:dyDescent="0.25">
      <c r="A27" s="33"/>
      <c r="B27" s="33"/>
      <c r="C27" s="6"/>
      <c r="D27" s="5"/>
      <c r="E27" s="5" t="s">
        <v>106</v>
      </c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8"/>
      <c r="X27" s="8"/>
      <c r="Y27" s="8"/>
      <c r="Z27" s="8"/>
      <c r="AA27" s="8"/>
      <c r="AB27" s="8"/>
      <c r="AD27" s="136" t="str">
        <f>IF(F27="","",IF(AND(F27=F30,E26=E29),IF(OR(E26=AH26,E26=AH27),IF(COUNTIF($AH$26:$AH$27,F27)&gt;0,1/COUNTIF($E$26:$F$27,F27),0),IF(COUNTIF($AH$29:$AH$30,F27)&gt;0,1/COUNTIF($E$26:$F$27,F27),0))/2,IF(OR(E26=AH26,E26=AH27),IF(COUNTIF($AH$26:$AH$27,F27)&gt;0,1/COUNTIF($E$26:$F$27,F27),0),IF(COUNTIF($AH$29:$AH$30,F27)&gt;0,1/COUNTIF($E$26:$F$27,F27),0))))</f>
        <v/>
      </c>
      <c r="AE27" s="135" t="s">
        <v>197</v>
      </c>
      <c r="AF27" s="134">
        <v>1</v>
      </c>
      <c r="AH27" s="141" t="str">
        <f>IF(CH27="","",CH27)</f>
        <v>Betriebsfinanzierung</v>
      </c>
      <c r="BA27" s="147"/>
      <c r="BB27" s="147"/>
      <c r="BC27" s="144"/>
      <c r="BD27" s="143"/>
      <c r="BE27" s="143" t="s">
        <v>106</v>
      </c>
      <c r="BF27" s="171" t="s">
        <v>113</v>
      </c>
      <c r="BG27" s="171"/>
      <c r="BH27" s="171"/>
      <c r="BI27" s="171"/>
      <c r="BJ27" s="171"/>
      <c r="BK27" s="171"/>
      <c r="BL27" s="171"/>
      <c r="BM27" s="171"/>
      <c r="BN27" s="171"/>
      <c r="BO27" s="171"/>
      <c r="BP27" s="171"/>
      <c r="BQ27" s="171"/>
      <c r="BR27" s="171"/>
      <c r="BS27" s="171"/>
      <c r="BT27" s="171"/>
      <c r="BU27" s="171"/>
      <c r="BV27" s="171"/>
      <c r="BW27" s="86"/>
      <c r="BX27" s="86"/>
      <c r="BY27" s="86"/>
      <c r="BZ27" s="86"/>
      <c r="CA27" s="86"/>
      <c r="CB27" s="86"/>
      <c r="CD27" s="146">
        <v>1</v>
      </c>
      <c r="CE27" s="140" t="s">
        <v>197</v>
      </c>
      <c r="CF27" s="142">
        <v>1</v>
      </c>
      <c r="CH27" s="145" t="str">
        <f>BF27</f>
        <v>Betriebsfinanzierung</v>
      </c>
    </row>
    <row r="28" spans="1:86" ht="9.9499999999999993" customHeight="1" x14ac:dyDescent="0.25">
      <c r="A28" s="33"/>
      <c r="B28" s="33"/>
      <c r="C28" s="6"/>
      <c r="D28" s="5"/>
      <c r="E28" s="5"/>
      <c r="F28" s="5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BA28" s="147"/>
      <c r="BB28" s="147"/>
      <c r="BC28" s="144"/>
      <c r="BD28" s="143"/>
      <c r="BE28" s="143"/>
      <c r="BF28" s="143"/>
      <c r="BG28" s="86"/>
      <c r="BH28" s="86"/>
      <c r="BI28" s="86"/>
      <c r="BJ28" s="86"/>
      <c r="BK28" s="86"/>
      <c r="BL28" s="86"/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</row>
    <row r="29" spans="1:86" ht="18" customHeight="1" x14ac:dyDescent="0.25">
      <c r="A29" s="33"/>
      <c r="B29" s="33"/>
      <c r="C29" s="6"/>
      <c r="D29" s="5" t="s">
        <v>225</v>
      </c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8"/>
      <c r="X29" s="8"/>
      <c r="Y29" s="8"/>
      <c r="Z29" s="8"/>
      <c r="AA29" s="8"/>
      <c r="AB29" s="8"/>
      <c r="AD29" s="136" t="str">
        <f>IF(E29="","",IF(COUNTIF($AH$26:$AH$30,E29)&gt;0,1/COUNTIF($E$26:$V$30,E29),0))</f>
        <v/>
      </c>
      <c r="AE29" s="135" t="s">
        <v>197</v>
      </c>
      <c r="AF29" s="134">
        <v>1</v>
      </c>
      <c r="AH29" s="141" t="str">
        <f>IF(CH29="","",CH29)</f>
        <v>Bezahlung langfristiger Investitionen</v>
      </c>
      <c r="BA29" s="147"/>
      <c r="BB29" s="147"/>
      <c r="BC29" s="144"/>
      <c r="BD29" s="143" t="s">
        <v>225</v>
      </c>
      <c r="BE29" s="171" t="s">
        <v>114</v>
      </c>
      <c r="BF29" s="171"/>
      <c r="BG29" s="171"/>
      <c r="BH29" s="171"/>
      <c r="BI29" s="171"/>
      <c r="BJ29" s="171"/>
      <c r="BK29" s="171"/>
      <c r="BL29" s="171"/>
      <c r="BM29" s="171"/>
      <c r="BN29" s="171"/>
      <c r="BO29" s="171"/>
      <c r="BP29" s="171"/>
      <c r="BQ29" s="171"/>
      <c r="BR29" s="171"/>
      <c r="BS29" s="171"/>
      <c r="BT29" s="171"/>
      <c r="BU29" s="171"/>
      <c r="BV29" s="172"/>
      <c r="BW29" s="86"/>
      <c r="BX29" s="86"/>
      <c r="BY29" s="86"/>
      <c r="BZ29" s="86"/>
      <c r="CA29" s="86"/>
      <c r="CB29" s="86"/>
      <c r="CD29" s="146">
        <v>1</v>
      </c>
      <c r="CE29" s="140" t="s">
        <v>197</v>
      </c>
      <c r="CF29" s="142">
        <v>1</v>
      </c>
      <c r="CH29" s="145" t="str">
        <f>BE29</f>
        <v>Bezahlung langfristiger Investitionen</v>
      </c>
    </row>
    <row r="30" spans="1:86" ht="18" customHeight="1" x14ac:dyDescent="0.25">
      <c r="A30" s="33"/>
      <c r="B30" s="33"/>
      <c r="C30" s="6"/>
      <c r="D30" s="5"/>
      <c r="E30" s="5" t="s">
        <v>106</v>
      </c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8"/>
      <c r="X30" s="8"/>
      <c r="Y30" s="8"/>
      <c r="Z30" s="8"/>
      <c r="AA30" s="8"/>
      <c r="AB30" s="8"/>
      <c r="AD30" s="136" t="str">
        <f>IF(F30="","",IF(AND(F30=F27,E29=E26),IF(OR(E29=AH29,E29=AH30),IF(COUNTIF($AH$29:$AH$30,F30)&gt;0,1/COUNTIF($E$29:$F$30,F30),0),IF(COUNTIF($AH$26:$AH$27,F30)&gt;0,1/COUNTIF($E$29:$F$30,F30),0))/2,IF(OR(E29=AH29,E29=AH30),IF(COUNTIF($AH$29:$AH$30,F30)&gt;0,1/COUNTIF($E$29:$F$30,F30),0),IF(COUNTIF($AH$26:$AH$27,F30)&gt;0,1/COUNTIF($E$29:$F$30,F30),0))))</f>
        <v/>
      </c>
      <c r="AE30" s="135" t="s">
        <v>197</v>
      </c>
      <c r="AF30" s="134">
        <v>1</v>
      </c>
      <c r="AH30" s="141" t="str">
        <f>IF(CH30="","",CH30)</f>
        <v>Investitionsfinanzierung</v>
      </c>
      <c r="BA30" s="147"/>
      <c r="BB30" s="147"/>
      <c r="BC30" s="144"/>
      <c r="BD30" s="143"/>
      <c r="BE30" s="143" t="s">
        <v>106</v>
      </c>
      <c r="BF30" s="171" t="s">
        <v>115</v>
      </c>
      <c r="BG30" s="171"/>
      <c r="BH30" s="171"/>
      <c r="BI30" s="171"/>
      <c r="BJ30" s="171"/>
      <c r="BK30" s="171"/>
      <c r="BL30" s="171"/>
      <c r="BM30" s="171"/>
      <c r="BN30" s="171"/>
      <c r="BO30" s="171"/>
      <c r="BP30" s="171"/>
      <c r="BQ30" s="171"/>
      <c r="BR30" s="171"/>
      <c r="BS30" s="171"/>
      <c r="BT30" s="171"/>
      <c r="BU30" s="171"/>
      <c r="BV30" s="171"/>
      <c r="BW30" s="86"/>
      <c r="BX30" s="86"/>
      <c r="BY30" s="86"/>
      <c r="BZ30" s="86"/>
      <c r="CA30" s="86"/>
      <c r="CB30" s="86"/>
      <c r="CD30" s="146">
        <v>1</v>
      </c>
      <c r="CE30" s="140" t="s">
        <v>197</v>
      </c>
      <c r="CF30" s="142">
        <v>1</v>
      </c>
      <c r="CH30" s="145" t="str">
        <f>BF30</f>
        <v>Investitionsfinanzierung</v>
      </c>
    </row>
    <row r="31" spans="1:86" ht="18" customHeight="1" x14ac:dyDescent="0.25">
      <c r="A31" s="33"/>
      <c r="B31" s="33"/>
      <c r="C31" s="6"/>
      <c r="D31" s="5"/>
      <c r="E31" s="5"/>
      <c r="F31" s="5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BA31" s="147"/>
      <c r="BB31" s="147"/>
      <c r="BC31" s="144"/>
      <c r="BD31" s="143"/>
      <c r="BE31" s="143"/>
      <c r="BF31" s="143"/>
      <c r="BG31" s="86"/>
      <c r="BH31" s="86"/>
      <c r="BI31" s="86"/>
      <c r="BJ31" s="86"/>
      <c r="BK31" s="86"/>
      <c r="BL31" s="86"/>
      <c r="BM31" s="86"/>
      <c r="BN31" s="86"/>
      <c r="BO31" s="86"/>
      <c r="BP31" s="86"/>
      <c r="BQ31" s="86"/>
      <c r="BR31" s="86"/>
      <c r="BS31" s="86"/>
      <c r="BT31" s="86"/>
      <c r="BU31" s="86"/>
      <c r="BV31" s="86"/>
      <c r="BW31" s="86"/>
      <c r="BX31" s="86"/>
      <c r="BY31" s="86"/>
      <c r="BZ31" s="86"/>
      <c r="CA31" s="86"/>
      <c r="CB31" s="86"/>
    </row>
    <row r="32" spans="1:86" ht="18" customHeight="1" x14ac:dyDescent="0.25">
      <c r="A32" s="33"/>
      <c r="B32" s="33"/>
      <c r="C32" s="55" t="s">
        <v>153</v>
      </c>
      <c r="D32" s="161" t="s">
        <v>276</v>
      </c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BA32" s="147"/>
      <c r="BB32" s="147"/>
      <c r="BC32" s="85" t="s">
        <v>131</v>
      </c>
      <c r="BD32" s="175" t="s">
        <v>174</v>
      </c>
      <c r="BE32" s="175"/>
      <c r="BF32" s="175"/>
      <c r="BG32" s="175"/>
      <c r="BH32" s="175"/>
      <c r="BI32" s="175"/>
      <c r="BJ32" s="175"/>
      <c r="BK32" s="175"/>
      <c r="BL32" s="175"/>
      <c r="BM32" s="175"/>
      <c r="BN32" s="175"/>
      <c r="BO32" s="175"/>
      <c r="BP32" s="175"/>
      <c r="BQ32" s="175"/>
      <c r="BR32" s="175"/>
      <c r="BS32" s="175"/>
      <c r="BT32" s="175"/>
      <c r="BU32" s="175"/>
      <c r="BV32" s="175"/>
      <c r="BW32" s="175"/>
      <c r="BX32" s="175"/>
      <c r="BY32" s="175"/>
      <c r="BZ32" s="175"/>
      <c r="CA32" s="175"/>
      <c r="CB32" s="175"/>
    </row>
    <row r="33" spans="1:86" ht="18" customHeight="1" x14ac:dyDescent="0.25">
      <c r="A33" s="33"/>
      <c r="B33" s="33"/>
      <c r="C33" s="6"/>
      <c r="D33" s="5" t="s">
        <v>226</v>
      </c>
      <c r="E33" s="5"/>
      <c r="F33" s="5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BA33" s="147"/>
      <c r="BB33" s="147"/>
      <c r="BC33" s="144"/>
      <c r="BD33" s="143" t="s">
        <v>226</v>
      </c>
      <c r="BE33" s="143"/>
      <c r="BF33" s="143"/>
      <c r="BG33" s="86"/>
      <c r="BH33" s="86"/>
      <c r="BI33" s="86"/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6"/>
      <c r="BX33" s="86"/>
      <c r="BY33" s="86"/>
      <c r="BZ33" s="86"/>
      <c r="CA33" s="86"/>
      <c r="CB33" s="86"/>
    </row>
    <row r="34" spans="1:86" ht="18" customHeight="1" x14ac:dyDescent="0.25">
      <c r="A34" s="33"/>
      <c r="B34" s="33"/>
      <c r="C34" s="6"/>
      <c r="D34" s="5" t="s">
        <v>106</v>
      </c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8"/>
      <c r="X34" s="8"/>
      <c r="Y34" s="8"/>
      <c r="Z34" s="8"/>
      <c r="AA34" s="8"/>
      <c r="AB34" s="8"/>
      <c r="AD34" s="71" t="str">
        <f>IF(E34="","",SUM(IF(AH34="",0,IF(AH34=CH34,1,0)),IF(AI34="",0,IF(AI34=CI34,1,0)),IF(AJ34="",0,IF(AJ34=CJ34,1,0)),IF(AK34="",0,IF(AK34=CK34,1,0))))</f>
        <v/>
      </c>
      <c r="AE34" s="135" t="s">
        <v>197</v>
      </c>
      <c r="AF34" s="134">
        <v>1</v>
      </c>
      <c r="AH34" s="72">
        <f>E34</f>
        <v>0</v>
      </c>
      <c r="AI34" s="138"/>
      <c r="AJ34" s="138"/>
      <c r="AK34" s="138"/>
      <c r="BA34" s="147"/>
      <c r="BB34" s="147"/>
      <c r="BC34" s="144"/>
      <c r="BD34" s="143" t="s">
        <v>106</v>
      </c>
      <c r="BE34" s="171" t="s">
        <v>248</v>
      </c>
      <c r="BF34" s="171"/>
      <c r="BG34" s="171"/>
      <c r="BH34" s="171"/>
      <c r="BI34" s="171"/>
      <c r="BJ34" s="171"/>
      <c r="BK34" s="171"/>
      <c r="BL34" s="171"/>
      <c r="BM34" s="171"/>
      <c r="BN34" s="171"/>
      <c r="BO34" s="171"/>
      <c r="BP34" s="171"/>
      <c r="BQ34" s="171"/>
      <c r="BR34" s="171"/>
      <c r="BS34" s="171"/>
      <c r="BT34" s="171"/>
      <c r="BU34" s="171"/>
      <c r="BV34" s="172"/>
      <c r="BW34" s="86"/>
      <c r="BX34" s="86"/>
      <c r="BY34" s="86"/>
      <c r="BZ34" s="86"/>
      <c r="CA34" s="86"/>
      <c r="CB34" s="86"/>
      <c r="CD34" s="146">
        <v>1</v>
      </c>
      <c r="CE34" s="140" t="s">
        <v>197</v>
      </c>
      <c r="CF34" s="142">
        <v>1</v>
      </c>
      <c r="CH34" s="145" t="str">
        <f>BE34</f>
        <v>(An)Schaffung von Anlagevermögen (Geld → AV)</v>
      </c>
    </row>
    <row r="35" spans="1:86" ht="9.9499999999999993" customHeight="1" x14ac:dyDescent="0.25">
      <c r="A35" s="33"/>
      <c r="B35" s="33"/>
      <c r="C35" s="6"/>
      <c r="D35" s="5"/>
      <c r="E35" s="5"/>
      <c r="F35" s="5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H35" s="139"/>
      <c r="AI35" s="139"/>
      <c r="AJ35" s="139"/>
      <c r="AK35" s="139"/>
      <c r="BA35" s="147"/>
      <c r="BB35" s="147"/>
      <c r="BC35" s="144"/>
      <c r="BD35" s="143"/>
      <c r="BE35" s="143"/>
      <c r="BF35" s="143"/>
      <c r="BG35" s="86"/>
      <c r="BH35" s="86"/>
      <c r="BI35" s="86"/>
      <c r="BJ35" s="86"/>
      <c r="BK35" s="86"/>
      <c r="BL35" s="86"/>
      <c r="BM35" s="86"/>
      <c r="BN35" s="86"/>
      <c r="BO35" s="86"/>
      <c r="BP35" s="86"/>
      <c r="BQ35" s="86"/>
      <c r="BR35" s="86"/>
      <c r="BS35" s="86"/>
      <c r="BT35" s="86"/>
      <c r="BU35" s="86"/>
      <c r="BV35" s="86"/>
      <c r="BW35" s="86"/>
      <c r="BX35" s="86"/>
      <c r="BY35" s="86"/>
      <c r="BZ35" s="86"/>
      <c r="CA35" s="86"/>
      <c r="CB35" s="86"/>
    </row>
    <row r="36" spans="1:86" ht="18" customHeight="1" x14ac:dyDescent="0.25">
      <c r="A36" s="33"/>
      <c r="B36" s="33"/>
      <c r="C36" s="6"/>
      <c r="D36" s="5" t="s">
        <v>227</v>
      </c>
      <c r="E36" s="5"/>
      <c r="F36" s="5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H36" s="139"/>
      <c r="AI36" s="139"/>
      <c r="AJ36" s="139"/>
      <c r="AK36" s="139"/>
      <c r="BA36" s="147"/>
      <c r="BB36" s="147"/>
      <c r="BC36" s="144"/>
      <c r="BD36" s="143" t="s">
        <v>227</v>
      </c>
      <c r="BE36" s="143"/>
      <c r="BF36" s="143"/>
      <c r="BG36" s="86"/>
      <c r="BH36" s="86"/>
      <c r="BI36" s="86"/>
      <c r="BJ36" s="86"/>
      <c r="BK36" s="86"/>
      <c r="BL36" s="86"/>
      <c r="BM36" s="86"/>
      <c r="BN36" s="86"/>
      <c r="BO36" s="86"/>
      <c r="BP36" s="86"/>
      <c r="BQ36" s="86"/>
      <c r="BR36" s="86"/>
      <c r="BS36" s="86"/>
      <c r="BT36" s="86"/>
      <c r="BU36" s="86"/>
      <c r="BV36" s="86"/>
      <c r="BW36" s="86"/>
      <c r="BX36" s="86"/>
      <c r="BY36" s="86"/>
      <c r="BZ36" s="86"/>
      <c r="CA36" s="86"/>
      <c r="CB36" s="86"/>
    </row>
    <row r="37" spans="1:86" ht="18" customHeight="1" x14ac:dyDescent="0.25">
      <c r="A37" s="33"/>
      <c r="B37" s="33"/>
      <c r="C37" s="6"/>
      <c r="E37" s="5" t="s">
        <v>225</v>
      </c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AA37" s="8"/>
      <c r="AB37" s="8"/>
      <c r="AD37" s="136" t="str">
        <f>IF(F37="","",IF(COUNTIF($AH$37:$AH$39,F37)&gt;0,1/COUNTIF($F$37:$F$39,F37),0))</f>
        <v/>
      </c>
      <c r="AE37" s="135" t="s">
        <v>197</v>
      </c>
      <c r="AF37" s="134">
        <v>1</v>
      </c>
      <c r="AH37" s="141" t="str">
        <f>IF(CH37="","",CH37)</f>
        <v>Maschinen</v>
      </c>
      <c r="AI37" s="139"/>
      <c r="AJ37" s="139"/>
      <c r="AK37" s="139"/>
      <c r="BA37" s="147"/>
      <c r="BB37" s="147"/>
      <c r="BC37" s="144"/>
      <c r="BE37" s="143" t="s">
        <v>225</v>
      </c>
      <c r="BF37" s="171" t="s">
        <v>107</v>
      </c>
      <c r="BG37" s="171"/>
      <c r="BH37" s="171"/>
      <c r="BI37" s="171"/>
      <c r="BJ37" s="171"/>
      <c r="BK37" s="171"/>
      <c r="BL37" s="171"/>
      <c r="BM37" s="171"/>
      <c r="BN37" s="171"/>
      <c r="BO37" s="171"/>
      <c r="CA37" s="86"/>
      <c r="CB37" s="86"/>
      <c r="CD37" s="146">
        <v>1</v>
      </c>
      <c r="CE37" s="140" t="s">
        <v>197</v>
      </c>
      <c r="CF37" s="142">
        <v>1</v>
      </c>
      <c r="CH37" s="145" t="str">
        <f>BF37</f>
        <v>Maschinen</v>
      </c>
    </row>
    <row r="38" spans="1:86" ht="18" customHeight="1" x14ac:dyDescent="0.25">
      <c r="A38" s="33"/>
      <c r="B38" s="33"/>
      <c r="C38" s="6"/>
      <c r="E38" s="5" t="s">
        <v>225</v>
      </c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AA38" s="8"/>
      <c r="AB38" s="8"/>
      <c r="AD38" s="71" t="str">
        <f>IF(F38="","",IF(COUNTIF($AH$37:$AH$39,F38)&gt;0,1/COUNTIF($F$37:$F$39,F38),0))</f>
        <v/>
      </c>
      <c r="AE38" s="135" t="s">
        <v>197</v>
      </c>
      <c r="AF38" s="134">
        <v>1</v>
      </c>
      <c r="AH38" s="141" t="str">
        <f>IF(CH38="","",CH38)</f>
        <v>Gebäude</v>
      </c>
      <c r="AI38" s="139"/>
      <c r="AJ38" s="139"/>
      <c r="AK38" s="139"/>
      <c r="BA38" s="147"/>
      <c r="BB38" s="147"/>
      <c r="BC38" s="144"/>
      <c r="BE38" s="143" t="s">
        <v>225</v>
      </c>
      <c r="BF38" s="169" t="s">
        <v>108</v>
      </c>
      <c r="BG38" s="169"/>
      <c r="BH38" s="169"/>
      <c r="BI38" s="169"/>
      <c r="BJ38" s="169"/>
      <c r="BK38" s="169"/>
      <c r="BL38" s="169"/>
      <c r="BM38" s="169"/>
      <c r="BN38" s="169"/>
      <c r="BO38" s="169"/>
      <c r="CA38" s="86"/>
      <c r="CB38" s="86"/>
      <c r="CD38" s="146">
        <v>1</v>
      </c>
      <c r="CE38" s="140" t="s">
        <v>197</v>
      </c>
      <c r="CF38" s="142">
        <v>1</v>
      </c>
      <c r="CH38" s="145" t="str">
        <f>BF38</f>
        <v>Gebäude</v>
      </c>
    </row>
    <row r="39" spans="1:86" ht="18" customHeight="1" x14ac:dyDescent="0.25">
      <c r="A39" s="33"/>
      <c r="B39" s="33"/>
      <c r="C39" s="6"/>
      <c r="E39" s="5" t="s">
        <v>225</v>
      </c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AA39" s="8"/>
      <c r="AB39" s="8"/>
      <c r="AD39" s="71" t="str">
        <f>IF(F39="","",IF(COUNTIF($AH$37:$AH$39,F39)&gt;0,1/COUNTIF($F$37:$F$39,F39),0))</f>
        <v/>
      </c>
      <c r="AE39" s="135" t="s">
        <v>197</v>
      </c>
      <c r="AF39" s="134">
        <v>1</v>
      </c>
      <c r="AH39" s="141" t="str">
        <f>IF(CH39="","",CH39)</f>
        <v>Grund und Boden</v>
      </c>
      <c r="AI39" s="139"/>
      <c r="AJ39" s="139"/>
      <c r="AK39" s="139"/>
      <c r="BA39" s="147"/>
      <c r="BB39" s="147"/>
      <c r="BC39" s="144"/>
      <c r="BE39" s="143" t="s">
        <v>225</v>
      </c>
      <c r="BF39" s="169" t="s">
        <v>109</v>
      </c>
      <c r="BG39" s="169"/>
      <c r="BH39" s="169"/>
      <c r="BI39" s="169"/>
      <c r="BJ39" s="169"/>
      <c r="BK39" s="169"/>
      <c r="BL39" s="169"/>
      <c r="BM39" s="169"/>
      <c r="BN39" s="169"/>
      <c r="BO39" s="169"/>
      <c r="CA39" s="86"/>
      <c r="CB39" s="86"/>
      <c r="CD39" s="146">
        <v>1</v>
      </c>
      <c r="CE39" s="140" t="s">
        <v>197</v>
      </c>
      <c r="CF39" s="142">
        <v>1</v>
      </c>
      <c r="CH39" s="145" t="str">
        <f>BF39</f>
        <v>Grund und Boden</v>
      </c>
    </row>
    <row r="40" spans="1:86" ht="18" customHeight="1" x14ac:dyDescent="0.25">
      <c r="A40" s="33"/>
      <c r="B40" s="33"/>
      <c r="C40" s="6"/>
      <c r="D40" s="5"/>
      <c r="E40" s="5"/>
      <c r="F40" s="5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BA40" s="147"/>
      <c r="BB40" s="147"/>
      <c r="BC40" s="144"/>
      <c r="BD40" s="143"/>
      <c r="BE40" s="143"/>
      <c r="BF40" s="143"/>
      <c r="BG40" s="86"/>
      <c r="BH40" s="86"/>
      <c r="BI40" s="86"/>
      <c r="BJ40" s="86"/>
      <c r="BK40" s="86"/>
      <c r="BL40" s="86"/>
      <c r="BM40" s="86"/>
      <c r="BN40" s="86"/>
      <c r="BO40" s="86"/>
      <c r="BP40" s="86"/>
      <c r="BQ40" s="86"/>
      <c r="BR40" s="86"/>
      <c r="BS40" s="86"/>
      <c r="BT40" s="86"/>
      <c r="BU40" s="86"/>
      <c r="BV40" s="86"/>
      <c r="BW40" s="86"/>
      <c r="BX40" s="86"/>
      <c r="BY40" s="86"/>
      <c r="BZ40" s="86"/>
      <c r="CA40" s="86"/>
      <c r="CB40" s="86"/>
    </row>
    <row r="41" spans="1:86" ht="18" customHeight="1" x14ac:dyDescent="0.25">
      <c r="A41" s="33"/>
      <c r="B41" s="33"/>
      <c r="C41" s="56" t="s">
        <v>154</v>
      </c>
      <c r="D41" s="156" t="s">
        <v>279</v>
      </c>
      <c r="E41" s="156"/>
      <c r="F41" s="156"/>
      <c r="G41" s="156"/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  <c r="T41" s="156"/>
      <c r="U41" s="156"/>
      <c r="V41" s="156"/>
      <c r="W41" s="156"/>
      <c r="X41" s="156"/>
      <c r="Y41" s="156"/>
      <c r="Z41" s="156"/>
      <c r="AA41" s="156"/>
      <c r="AB41" s="156"/>
      <c r="BA41" s="147"/>
      <c r="BB41" s="147"/>
      <c r="BC41" s="90" t="s">
        <v>156</v>
      </c>
      <c r="BD41" s="166" t="s">
        <v>177</v>
      </c>
      <c r="BE41" s="166"/>
      <c r="BF41" s="166"/>
      <c r="BG41" s="166"/>
      <c r="BH41" s="166"/>
      <c r="BI41" s="166"/>
      <c r="BJ41" s="166"/>
      <c r="BK41" s="166"/>
      <c r="BL41" s="166"/>
      <c r="BM41" s="166"/>
      <c r="BN41" s="166"/>
      <c r="BO41" s="166"/>
      <c r="BP41" s="166"/>
      <c r="BQ41" s="166"/>
      <c r="BR41" s="166"/>
      <c r="BS41" s="166"/>
      <c r="BT41" s="166"/>
      <c r="BU41" s="166"/>
      <c r="BV41" s="166"/>
      <c r="BW41" s="166"/>
      <c r="BX41" s="166"/>
      <c r="BY41" s="166"/>
      <c r="BZ41" s="166"/>
      <c r="CA41" s="166"/>
      <c r="CB41" s="166"/>
    </row>
    <row r="42" spans="1:86" ht="18" customHeight="1" x14ac:dyDescent="0.25">
      <c r="A42" s="33"/>
      <c r="B42" s="33"/>
      <c r="C42" s="6"/>
      <c r="D42" s="5" t="s">
        <v>131</v>
      </c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8"/>
      <c r="X42" s="8"/>
      <c r="Y42" s="8"/>
      <c r="Z42" s="8"/>
      <c r="AA42" s="8"/>
      <c r="AB42" s="8"/>
      <c r="AD42" s="71" t="str">
        <f>IF(E42="","",SUM(IF(AH42="",0,IF(AH42=CH42,1,0)),IF(AI42="",0,IF(AI42=CI42,1,0)),IF(AJ42="",0,IF(AJ42=CJ42,1,0)),IF(AK42="",0,IF(AK42=CK42,1,0))))</f>
        <v/>
      </c>
      <c r="AE42" s="135" t="s">
        <v>197</v>
      </c>
      <c r="AF42" s="134">
        <v>1</v>
      </c>
      <c r="AH42" s="72">
        <f>E42</f>
        <v>0</v>
      </c>
      <c r="AI42" s="138"/>
      <c r="AJ42" s="138"/>
      <c r="AK42" s="138"/>
      <c r="BA42" s="147"/>
      <c r="BB42" s="147"/>
      <c r="BC42" s="144"/>
      <c r="BD42" s="143" t="s">
        <v>131</v>
      </c>
      <c r="BE42" s="171" t="s">
        <v>132</v>
      </c>
      <c r="BF42" s="171"/>
      <c r="BG42" s="171"/>
      <c r="BH42" s="171"/>
      <c r="BI42" s="171"/>
      <c r="BJ42" s="171"/>
      <c r="BK42" s="171"/>
      <c r="BL42" s="171"/>
      <c r="BM42" s="171"/>
      <c r="BN42" s="171"/>
      <c r="BO42" s="171"/>
      <c r="BP42" s="171"/>
      <c r="BQ42" s="171"/>
      <c r="BR42" s="171"/>
      <c r="BS42" s="171"/>
      <c r="BT42" s="171"/>
      <c r="BU42" s="171"/>
      <c r="BV42" s="172"/>
      <c r="BW42" s="86"/>
      <c r="BX42" s="86"/>
      <c r="BY42" s="86"/>
      <c r="BZ42" s="86"/>
      <c r="CA42" s="86"/>
      <c r="CB42" s="86"/>
      <c r="CD42" s="146">
        <v>1</v>
      </c>
      <c r="CE42" s="140" t="s">
        <v>197</v>
      </c>
      <c r="CF42" s="142">
        <v>1</v>
      </c>
      <c r="CH42" s="145" t="str">
        <f>BE42</f>
        <v>Eigenkapital</v>
      </c>
    </row>
    <row r="43" spans="1:86" ht="18" customHeight="1" x14ac:dyDescent="0.25">
      <c r="A43" s="33"/>
      <c r="B43" s="33"/>
      <c r="C43" s="6"/>
      <c r="D43" s="5" t="s">
        <v>133</v>
      </c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8"/>
      <c r="X43" s="8"/>
      <c r="Y43" s="8"/>
      <c r="Z43" s="8"/>
      <c r="AA43" s="8"/>
      <c r="AB43" s="8"/>
      <c r="AD43" s="71" t="str">
        <f>IF(E43="","",SUM(IF(AH43="",0,IF(AH43=CH43,1,0)),IF(AI43="",0,IF(AI43=CI43,1,0)),IF(AJ43="",0,IF(AJ43=CJ43,1,0)),IF(AK43="",0,IF(AK43=CK43,1,0))))</f>
        <v/>
      </c>
      <c r="AE43" s="135" t="s">
        <v>197</v>
      </c>
      <c r="AF43" s="134">
        <v>1</v>
      </c>
      <c r="AH43" s="72">
        <f>E43</f>
        <v>0</v>
      </c>
      <c r="AI43" s="138"/>
      <c r="AJ43" s="138"/>
      <c r="AK43" s="138"/>
      <c r="BA43" s="147"/>
      <c r="BB43" s="147"/>
      <c r="BC43" s="144"/>
      <c r="BD43" s="143" t="s">
        <v>133</v>
      </c>
      <c r="BE43" s="169" t="s">
        <v>134</v>
      </c>
      <c r="BF43" s="169"/>
      <c r="BG43" s="169"/>
      <c r="BH43" s="169"/>
      <c r="BI43" s="169"/>
      <c r="BJ43" s="169"/>
      <c r="BK43" s="169"/>
      <c r="BL43" s="169"/>
      <c r="BM43" s="169"/>
      <c r="BN43" s="169"/>
      <c r="BO43" s="169"/>
      <c r="BP43" s="169"/>
      <c r="BQ43" s="169"/>
      <c r="BR43" s="169"/>
      <c r="BS43" s="169"/>
      <c r="BT43" s="169"/>
      <c r="BU43" s="169"/>
      <c r="BV43" s="173"/>
      <c r="BW43" s="86"/>
      <c r="BX43" s="86"/>
      <c r="BY43" s="86"/>
      <c r="BZ43" s="86"/>
      <c r="CA43" s="86"/>
      <c r="CB43" s="86"/>
      <c r="CD43" s="146">
        <v>1</v>
      </c>
      <c r="CE43" s="140" t="s">
        <v>197</v>
      </c>
      <c r="CF43" s="142">
        <v>1</v>
      </c>
      <c r="CH43" s="145" t="str">
        <f>BE43</f>
        <v>geförderte, d.h. verbilligte Kredite (AIK)</v>
      </c>
    </row>
    <row r="44" spans="1:86" ht="18" customHeight="1" x14ac:dyDescent="0.25">
      <c r="A44" s="33"/>
      <c r="B44" s="33"/>
      <c r="C44" s="6"/>
      <c r="D44" s="5" t="s">
        <v>135</v>
      </c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8"/>
      <c r="X44" s="8"/>
      <c r="Y44" s="8"/>
      <c r="Z44" s="8"/>
      <c r="AA44" s="8"/>
      <c r="AB44" s="8"/>
      <c r="AD44" s="71" t="str">
        <f>IF(E44="","",SUM(IF(AH44="",0,IF(AH44=CH44,1,0)),IF(AI44="",0,IF(AI44=CI44,1,0)),IF(AJ44="",0,IF(AJ44=CJ44,1,0)),IF(AK44="",0,IF(AK44=CK44,1,0))))</f>
        <v/>
      </c>
      <c r="AE44" s="135" t="s">
        <v>197</v>
      </c>
      <c r="AF44" s="134">
        <v>1</v>
      </c>
      <c r="AH44" s="72">
        <f>E44</f>
        <v>0</v>
      </c>
      <c r="AI44" s="138"/>
      <c r="AJ44" s="138"/>
      <c r="AK44" s="138"/>
      <c r="BA44" s="147"/>
      <c r="BB44" s="147"/>
      <c r="BC44" s="144"/>
      <c r="BD44" s="143" t="s">
        <v>135</v>
      </c>
      <c r="BE44" s="169" t="s">
        <v>136</v>
      </c>
      <c r="BF44" s="169"/>
      <c r="BG44" s="169"/>
      <c r="BH44" s="169"/>
      <c r="BI44" s="169"/>
      <c r="BJ44" s="169"/>
      <c r="BK44" s="169"/>
      <c r="BL44" s="169"/>
      <c r="BM44" s="169"/>
      <c r="BN44" s="169"/>
      <c r="BO44" s="169"/>
      <c r="BP44" s="169"/>
      <c r="BQ44" s="169"/>
      <c r="BR44" s="169"/>
      <c r="BS44" s="169"/>
      <c r="BT44" s="169"/>
      <c r="BU44" s="169"/>
      <c r="BV44" s="173"/>
      <c r="BW44" s="86"/>
      <c r="BX44" s="86"/>
      <c r="BY44" s="86"/>
      <c r="BZ44" s="86"/>
      <c r="CA44" s="86"/>
      <c r="CB44" s="86"/>
      <c r="CD44" s="146">
        <v>1</v>
      </c>
      <c r="CE44" s="140" t="s">
        <v>197</v>
      </c>
      <c r="CF44" s="142">
        <v>1</v>
      </c>
      <c r="CH44" s="145" t="str">
        <f>BE44</f>
        <v>Normalkredite</v>
      </c>
    </row>
    <row r="45" spans="1:86" ht="18" customHeight="1" x14ac:dyDescent="0.25">
      <c r="A45" s="33"/>
      <c r="B45" s="33"/>
      <c r="C45" s="6"/>
      <c r="D45" s="5"/>
      <c r="E45" s="5"/>
      <c r="F45" s="5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BA45" s="147"/>
      <c r="BB45" s="147"/>
      <c r="BC45" s="144"/>
      <c r="BD45" s="143"/>
      <c r="BE45" s="143"/>
      <c r="BF45" s="143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</row>
    <row r="46" spans="1:86" ht="33.950000000000003" customHeight="1" x14ac:dyDescent="0.25">
      <c r="A46" s="33"/>
      <c r="B46" s="33"/>
      <c r="C46" s="56" t="s">
        <v>155</v>
      </c>
      <c r="D46" s="156" t="s">
        <v>301</v>
      </c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BA46" s="147"/>
      <c r="BB46" s="147"/>
      <c r="BC46" s="90" t="s">
        <v>155</v>
      </c>
      <c r="BD46" s="166" t="s">
        <v>271</v>
      </c>
      <c r="BE46" s="166"/>
      <c r="BF46" s="166"/>
      <c r="BG46" s="166"/>
      <c r="BH46" s="166"/>
      <c r="BI46" s="166"/>
      <c r="BJ46" s="166"/>
      <c r="BK46" s="166"/>
      <c r="BL46" s="166"/>
      <c r="BM46" s="166"/>
      <c r="BN46" s="166"/>
      <c r="BO46" s="166"/>
      <c r="BP46" s="166"/>
      <c r="BQ46" s="166"/>
      <c r="BR46" s="166"/>
      <c r="BS46" s="166"/>
      <c r="BT46" s="166"/>
      <c r="BU46" s="166"/>
      <c r="BV46" s="166"/>
      <c r="BW46" s="166"/>
      <c r="BX46" s="166"/>
      <c r="BY46" s="166"/>
      <c r="BZ46" s="166"/>
      <c r="CA46" s="166"/>
      <c r="CB46" s="166"/>
    </row>
    <row r="47" spans="1:86" ht="18" customHeight="1" x14ac:dyDescent="0.25">
      <c r="A47" s="33"/>
      <c r="B47" s="33"/>
      <c r="C47" s="35"/>
      <c r="D47" s="83"/>
      <c r="E47" s="7" t="s">
        <v>50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D47" s="71" t="str">
        <f>IF(D47="","",SUM(IF(AH47="",0,IF(AH47=CH47,1,0)),IF(AI47="",0,IF(AI47=CI47,1,0)),IF(AJ47="",0,IF(AJ47=CJ47,1,0)),IF(AK47="",0,IF(AK47=CK47,1,0))))</f>
        <v/>
      </c>
      <c r="AE47" s="135" t="s">
        <v>197</v>
      </c>
      <c r="AF47" s="134">
        <v>1</v>
      </c>
      <c r="AH47" s="72">
        <f>D47</f>
        <v>0</v>
      </c>
      <c r="AI47" s="138"/>
      <c r="AJ47" s="138"/>
      <c r="AK47" s="138"/>
      <c r="BA47" s="147"/>
      <c r="BB47" s="147"/>
      <c r="BC47" s="87"/>
      <c r="BD47" s="131" t="s">
        <v>48</v>
      </c>
      <c r="BE47" s="88" t="s">
        <v>50</v>
      </c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D47" s="146">
        <v>1</v>
      </c>
      <c r="CE47" s="140" t="s">
        <v>197</v>
      </c>
      <c r="CF47" s="142">
        <v>1</v>
      </c>
      <c r="CH47" s="145" t="str">
        <f>BD47</f>
        <v>E</v>
      </c>
    </row>
    <row r="48" spans="1:86" ht="8.1" customHeight="1" x14ac:dyDescent="0.25">
      <c r="A48" s="33"/>
      <c r="B48" s="33"/>
      <c r="C48" s="35"/>
      <c r="D48" s="10"/>
      <c r="E48" s="7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BA48" s="147"/>
      <c r="BB48" s="147"/>
      <c r="BC48" s="87"/>
      <c r="BD48" s="93"/>
      <c r="BE48" s="88"/>
      <c r="BG48" s="86"/>
      <c r="BH48" s="86"/>
      <c r="BI48" s="86"/>
      <c r="BJ48" s="86"/>
      <c r="BK48" s="86"/>
      <c r="BL48" s="86"/>
      <c r="BM48" s="86"/>
      <c r="BN48" s="86"/>
      <c r="BO48" s="86"/>
      <c r="BP48" s="86"/>
      <c r="BQ48" s="86"/>
      <c r="BR48" s="86"/>
      <c r="BS48" s="86"/>
      <c r="BT48" s="86"/>
      <c r="BU48" s="86"/>
      <c r="BV48" s="86"/>
      <c r="BW48" s="86"/>
      <c r="BX48" s="86"/>
      <c r="BY48" s="86"/>
      <c r="BZ48" s="86"/>
      <c r="CA48" s="86"/>
      <c r="CB48" s="86"/>
    </row>
    <row r="49" spans="1:86" ht="18" customHeight="1" x14ac:dyDescent="0.25">
      <c r="A49" s="33"/>
      <c r="B49" s="33"/>
      <c r="C49" s="35"/>
      <c r="D49" s="83"/>
      <c r="E49" s="7" t="s">
        <v>51</v>
      </c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D49" s="71" t="str">
        <f>IF(D49="","",SUM(IF(AH49="",0,IF(AH49=CH49,1,0)),IF(AI49="",0,IF(AI49=CI49,1,0)),IF(AJ49="",0,IF(AJ49=CJ49,1,0)),IF(AK49="",0,IF(AK49=CK49,1,0))))</f>
        <v/>
      </c>
      <c r="AE49" s="135" t="s">
        <v>197</v>
      </c>
      <c r="AF49" s="134">
        <v>1</v>
      </c>
      <c r="AH49" s="72">
        <f>D49</f>
        <v>0</v>
      </c>
      <c r="AI49" s="138"/>
      <c r="AJ49" s="138"/>
      <c r="AK49" s="138"/>
      <c r="BA49" s="147"/>
      <c r="BB49" s="147"/>
      <c r="BC49" s="87"/>
      <c r="BD49" s="131" t="s">
        <v>11</v>
      </c>
      <c r="BE49" s="88" t="s">
        <v>51</v>
      </c>
      <c r="BG49" s="86"/>
      <c r="BH49" s="86"/>
      <c r="BI49" s="86"/>
      <c r="BJ49" s="86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6"/>
      <c r="BW49" s="86"/>
      <c r="BX49" s="86"/>
      <c r="BY49" s="86"/>
      <c r="BZ49" s="86"/>
      <c r="CA49" s="86"/>
      <c r="CB49" s="86"/>
      <c r="CD49" s="146">
        <v>1</v>
      </c>
      <c r="CE49" s="140" t="s">
        <v>197</v>
      </c>
      <c r="CF49" s="142">
        <v>1</v>
      </c>
      <c r="CH49" s="145" t="str">
        <f>BD49</f>
        <v>F</v>
      </c>
    </row>
    <row r="50" spans="1:86" ht="8.1" customHeight="1" x14ac:dyDescent="0.25">
      <c r="A50" s="33"/>
      <c r="B50" s="33"/>
      <c r="C50" s="35"/>
      <c r="D50" s="10"/>
      <c r="E50" s="7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BA50" s="147"/>
      <c r="BB50" s="147"/>
      <c r="BC50" s="87"/>
      <c r="BD50" s="93"/>
      <c r="BE50" s="88"/>
      <c r="BG50" s="86"/>
      <c r="BH50" s="86"/>
      <c r="BI50" s="86"/>
      <c r="BJ50" s="86"/>
      <c r="BK50" s="86"/>
      <c r="BL50" s="86"/>
      <c r="BM50" s="86"/>
      <c r="BN50" s="86"/>
      <c r="BO50" s="86"/>
      <c r="BP50" s="86"/>
      <c r="BQ50" s="86"/>
      <c r="BR50" s="86"/>
      <c r="BS50" s="86"/>
      <c r="BT50" s="86"/>
      <c r="BU50" s="86"/>
      <c r="BV50" s="86"/>
      <c r="BW50" s="86"/>
      <c r="BX50" s="86"/>
      <c r="BY50" s="86"/>
      <c r="BZ50" s="86"/>
      <c r="CA50" s="86"/>
      <c r="CB50" s="86"/>
    </row>
    <row r="51" spans="1:86" ht="18" customHeight="1" x14ac:dyDescent="0.25">
      <c r="A51" s="33"/>
      <c r="B51" s="33"/>
      <c r="C51" s="35"/>
      <c r="D51" s="83"/>
      <c r="E51" s="7" t="s">
        <v>49</v>
      </c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D51" s="71" t="str">
        <f>IF(D51="","",SUM(IF(AH51="",0,IF(AH51=CH51,1,0)),IF(AI51="",0,IF(AI51=CI51,1,0)),IF(AJ51="",0,IF(AJ51=CJ51,1,0)),IF(AK51="",0,IF(AK51=CK51,1,0))))</f>
        <v/>
      </c>
      <c r="AE51" s="135" t="s">
        <v>197</v>
      </c>
      <c r="AF51" s="134">
        <v>1</v>
      </c>
      <c r="AH51" s="72">
        <f>D51</f>
        <v>0</v>
      </c>
      <c r="AI51" s="138"/>
      <c r="AJ51" s="138"/>
      <c r="AK51" s="138"/>
      <c r="BA51" s="147"/>
      <c r="BB51" s="147"/>
      <c r="BC51" s="87"/>
      <c r="BD51" s="131" t="s">
        <v>48</v>
      </c>
      <c r="BE51" s="88" t="s">
        <v>49</v>
      </c>
      <c r="BG51" s="86"/>
      <c r="BH51" s="86"/>
      <c r="BI51" s="86"/>
      <c r="BJ51" s="86"/>
      <c r="BK51" s="86"/>
      <c r="BL51" s="86"/>
      <c r="BM51" s="86"/>
      <c r="BN51" s="86"/>
      <c r="BO51" s="86"/>
      <c r="BP51" s="86"/>
      <c r="BQ51" s="86"/>
      <c r="BR51" s="86"/>
      <c r="BS51" s="86"/>
      <c r="BT51" s="86"/>
      <c r="BU51" s="86"/>
      <c r="BV51" s="86"/>
      <c r="BW51" s="86"/>
      <c r="BX51" s="86"/>
      <c r="BY51" s="86"/>
      <c r="BZ51" s="86"/>
      <c r="CA51" s="86"/>
      <c r="CB51" s="86"/>
      <c r="CD51" s="146">
        <v>1</v>
      </c>
      <c r="CE51" s="140" t="s">
        <v>197</v>
      </c>
      <c r="CF51" s="142">
        <v>1</v>
      </c>
      <c r="CH51" s="145" t="str">
        <f>BD51</f>
        <v>E</v>
      </c>
    </row>
    <row r="52" spans="1:86" ht="8.1" customHeight="1" x14ac:dyDescent="0.25">
      <c r="A52" s="33"/>
      <c r="B52" s="33"/>
      <c r="C52" s="35"/>
      <c r="D52" s="10"/>
      <c r="E52" s="7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BA52" s="147"/>
      <c r="BB52" s="147"/>
      <c r="BC52" s="87"/>
      <c r="BD52" s="93"/>
      <c r="BE52" s="88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</row>
    <row r="53" spans="1:86" ht="18" customHeight="1" x14ac:dyDescent="0.25">
      <c r="A53" s="33"/>
      <c r="B53" s="33"/>
      <c r="C53" s="35"/>
      <c r="D53" s="83"/>
      <c r="E53" s="7" t="s">
        <v>47</v>
      </c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D53" s="71" t="str">
        <f>IF(D53="","",SUM(IF(AH53="",0,IF(AH53=CH53,1,0)),IF(AI53="",0,IF(AI53=CI53,1,0)),IF(AJ53="",0,IF(AJ53=CJ53,1,0)),IF(AK53="",0,IF(AK53=CK53,1,0))))</f>
        <v/>
      </c>
      <c r="AE53" s="135" t="s">
        <v>197</v>
      </c>
      <c r="AF53" s="134">
        <v>1</v>
      </c>
      <c r="AH53" s="72">
        <f>D53</f>
        <v>0</v>
      </c>
      <c r="AI53" s="138"/>
      <c r="AJ53" s="138"/>
      <c r="AK53" s="138"/>
      <c r="BA53" s="147"/>
      <c r="BB53" s="147"/>
      <c r="BC53" s="87"/>
      <c r="BD53" s="131" t="s">
        <v>11</v>
      </c>
      <c r="BE53" s="88" t="s">
        <v>47</v>
      </c>
      <c r="BG53" s="86"/>
      <c r="BH53" s="86"/>
      <c r="BI53" s="86"/>
      <c r="BJ53" s="86"/>
      <c r="BK53" s="86"/>
      <c r="BL53" s="86"/>
      <c r="BM53" s="86"/>
      <c r="BN53" s="86"/>
      <c r="BO53" s="86"/>
      <c r="BP53" s="86"/>
      <c r="BQ53" s="86"/>
      <c r="BR53" s="86"/>
      <c r="BS53" s="86"/>
      <c r="BT53" s="86"/>
      <c r="BU53" s="86"/>
      <c r="BV53" s="86"/>
      <c r="BW53" s="86"/>
      <c r="BX53" s="86"/>
      <c r="BY53" s="86"/>
      <c r="BZ53" s="86"/>
      <c r="CA53" s="86"/>
      <c r="CB53" s="86"/>
      <c r="CD53" s="146">
        <v>1</v>
      </c>
      <c r="CE53" s="140" t="s">
        <v>197</v>
      </c>
      <c r="CF53" s="142">
        <v>1</v>
      </c>
      <c r="CH53" s="145" t="str">
        <f>BD53</f>
        <v>F</v>
      </c>
    </row>
    <row r="54" spans="1:86" ht="18" customHeight="1" x14ac:dyDescent="0.25">
      <c r="A54" s="33"/>
      <c r="B54" s="33"/>
      <c r="C54" s="6"/>
      <c r="D54" s="5"/>
      <c r="E54" s="5"/>
      <c r="F54" s="5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BA54" s="147"/>
      <c r="BB54" s="147"/>
      <c r="BC54" s="144"/>
      <c r="BD54" s="143"/>
      <c r="BE54" s="143"/>
      <c r="BF54" s="143"/>
      <c r="BG54" s="86"/>
      <c r="BH54" s="86"/>
      <c r="BI54" s="86"/>
      <c r="BJ54" s="86"/>
      <c r="BK54" s="86"/>
      <c r="BL54" s="86"/>
      <c r="BM54" s="86"/>
      <c r="BN54" s="86"/>
      <c r="BO54" s="86"/>
      <c r="BP54" s="86"/>
      <c r="BQ54" s="86"/>
      <c r="BR54" s="86"/>
      <c r="BS54" s="86"/>
      <c r="BT54" s="86"/>
      <c r="BU54" s="86"/>
      <c r="BV54" s="86"/>
      <c r="BW54" s="86"/>
      <c r="BX54" s="86"/>
      <c r="BY54" s="86"/>
      <c r="BZ54" s="86"/>
      <c r="CA54" s="86"/>
      <c r="CB54" s="86"/>
    </row>
    <row r="55" spans="1:86" ht="18" customHeight="1" x14ac:dyDescent="0.25">
      <c r="A55" s="33"/>
      <c r="B55" s="33"/>
      <c r="C55" s="56" t="s">
        <v>156</v>
      </c>
      <c r="D55" s="156" t="s">
        <v>165</v>
      </c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6"/>
      <c r="Y55" s="156"/>
      <c r="Z55" s="156"/>
      <c r="AA55" s="156"/>
      <c r="AB55" s="156"/>
      <c r="BA55" s="147"/>
      <c r="BB55" s="147"/>
      <c r="BC55" s="90" t="s">
        <v>154</v>
      </c>
      <c r="BD55" s="166" t="s">
        <v>165</v>
      </c>
      <c r="BE55" s="166"/>
      <c r="BF55" s="166"/>
      <c r="BG55" s="166"/>
      <c r="BH55" s="166"/>
      <c r="BI55" s="166"/>
      <c r="BJ55" s="166"/>
      <c r="BK55" s="166"/>
      <c r="BL55" s="166"/>
      <c r="BM55" s="166"/>
      <c r="BN55" s="166"/>
      <c r="BO55" s="166"/>
      <c r="BP55" s="166"/>
      <c r="BQ55" s="166"/>
      <c r="BR55" s="166"/>
      <c r="BS55" s="166"/>
      <c r="BT55" s="166"/>
      <c r="BU55" s="166"/>
      <c r="BV55" s="166"/>
      <c r="BW55" s="166"/>
      <c r="BX55" s="166"/>
      <c r="BY55" s="166"/>
      <c r="BZ55" s="166"/>
      <c r="CA55" s="166"/>
      <c r="CB55" s="166"/>
    </row>
    <row r="56" spans="1:86" ht="18" customHeight="1" x14ac:dyDescent="0.25">
      <c r="A56" s="33"/>
      <c r="B56" s="33"/>
      <c r="C56" s="34"/>
      <c r="D56" s="4" t="s">
        <v>172</v>
      </c>
      <c r="E56" s="5"/>
      <c r="F56" s="5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BA56" s="147"/>
      <c r="BB56" s="147"/>
      <c r="BC56" s="91"/>
      <c r="BD56" s="92" t="s">
        <v>193</v>
      </c>
      <c r="BE56" s="143"/>
      <c r="BF56" s="143"/>
      <c r="BG56" s="86"/>
      <c r="BH56" s="86"/>
      <c r="BI56" s="86"/>
      <c r="BJ56" s="86"/>
      <c r="BK56" s="86"/>
      <c r="BL56" s="86"/>
      <c r="BM56" s="86"/>
      <c r="BN56" s="86"/>
      <c r="BO56" s="86"/>
      <c r="BP56" s="86"/>
      <c r="BQ56" s="86"/>
      <c r="BR56" s="86"/>
      <c r="BS56" s="86"/>
      <c r="BT56" s="86"/>
      <c r="BU56" s="86"/>
      <c r="BV56" s="86"/>
      <c r="BW56" s="86"/>
      <c r="BX56" s="86"/>
      <c r="BY56" s="86"/>
      <c r="BZ56" s="86"/>
      <c r="CA56" s="86"/>
      <c r="CB56" s="86"/>
    </row>
    <row r="57" spans="1:86" ht="18" customHeight="1" x14ac:dyDescent="0.25">
      <c r="A57" s="33"/>
      <c r="B57" s="33"/>
      <c r="C57" s="6"/>
      <c r="E57" s="5" t="s">
        <v>106</v>
      </c>
      <c r="F57" s="158"/>
      <c r="G57" s="158"/>
      <c r="H57" s="158"/>
      <c r="I57" s="158"/>
      <c r="J57" s="158"/>
      <c r="K57" s="158"/>
      <c r="L57" s="158"/>
      <c r="M57" s="158"/>
      <c r="N57" s="158"/>
      <c r="O57" s="158"/>
      <c r="P57" s="158"/>
      <c r="Q57" s="158"/>
      <c r="R57" s="158"/>
      <c r="S57" s="158"/>
      <c r="T57" s="158"/>
      <c r="U57" s="158"/>
      <c r="V57" s="158"/>
      <c r="W57" s="158"/>
      <c r="AD57" s="71" t="str">
        <f>IF(F57="","",SUM(IF(AH57="",0,IF(AH57=CH57,1,0)),IF(AI57="",0,IF(AI57=CI57,1,0)),IF(AJ57="",0,IF(AJ57=CJ57,1,0)),IF(AK57="",0,IF(AK57=CK57,1,0))))</f>
        <v/>
      </c>
      <c r="AE57" s="135" t="s">
        <v>197</v>
      </c>
      <c r="AF57" s="134">
        <v>1</v>
      </c>
      <c r="AH57" s="72">
        <f>F57</f>
        <v>0</v>
      </c>
      <c r="AI57" s="138"/>
      <c r="AJ57" s="138"/>
      <c r="AK57" s="138"/>
      <c r="BA57" s="147"/>
      <c r="BB57" s="147"/>
      <c r="BC57" s="144"/>
      <c r="BE57" s="143" t="s">
        <v>106</v>
      </c>
      <c r="BF57" s="171" t="s">
        <v>124</v>
      </c>
      <c r="BG57" s="171"/>
      <c r="BH57" s="171"/>
      <c r="BI57" s="171"/>
      <c r="BJ57" s="171"/>
      <c r="BK57" s="171"/>
      <c r="BL57" s="171"/>
      <c r="BM57" s="171"/>
      <c r="BN57" s="171"/>
      <c r="BO57" s="171"/>
      <c r="BP57" s="171"/>
      <c r="BQ57" s="171"/>
      <c r="BR57" s="171"/>
      <c r="BS57" s="171"/>
      <c r="BT57" s="171"/>
      <c r="BU57" s="171"/>
      <c r="BV57" s="171"/>
      <c r="BW57" s="172"/>
      <c r="CD57" s="146">
        <v>1</v>
      </c>
      <c r="CE57" s="140" t="s">
        <v>197</v>
      </c>
      <c r="CF57" s="142">
        <v>1</v>
      </c>
      <c r="CH57" s="145" t="str">
        <f>BF57</f>
        <v>Aufnahme von Fremdkapital (Schulden)</v>
      </c>
    </row>
    <row r="58" spans="1:86" ht="8.1" customHeight="1" x14ac:dyDescent="0.25">
      <c r="A58" s="33"/>
      <c r="B58" s="33"/>
      <c r="C58" s="6"/>
      <c r="E58" s="5"/>
      <c r="F58" s="5"/>
      <c r="G58" s="5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BA58" s="147"/>
      <c r="BB58" s="147"/>
      <c r="BC58" s="144"/>
      <c r="BE58" s="143"/>
      <c r="BF58" s="143"/>
      <c r="BG58" s="143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</row>
    <row r="59" spans="1:86" ht="18" customHeight="1" x14ac:dyDescent="0.25">
      <c r="A59" s="33"/>
      <c r="B59" s="33"/>
      <c r="C59" s="34"/>
      <c r="E59" s="4" t="s">
        <v>125</v>
      </c>
      <c r="F59" s="5"/>
      <c r="G59" s="5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BA59" s="147"/>
      <c r="BB59" s="147"/>
      <c r="BC59" s="91"/>
      <c r="BE59" s="92" t="s">
        <v>125</v>
      </c>
      <c r="BF59" s="143"/>
      <c r="BG59" s="143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</row>
    <row r="60" spans="1:86" ht="18" customHeight="1" x14ac:dyDescent="0.25">
      <c r="A60" s="33"/>
      <c r="B60" s="33"/>
      <c r="C60" s="6"/>
      <c r="E60" s="5" t="s">
        <v>225</v>
      </c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8"/>
      <c r="S60" s="158"/>
      <c r="T60" s="158"/>
      <c r="U60" s="158"/>
      <c r="V60" s="158"/>
      <c r="W60" s="158"/>
      <c r="AD60" s="71" t="str">
        <f>IF(F60="","",SUM(IF(AH60="",0,IF(AH60=CH60,1,0)),IF(AI60="",0,IF(AI60=CI60,1,0)),IF(AJ60="",0,IF(AJ60=CJ60,1,0)),IF(AK60="",0,IF(AK60=CK60,1,0))))</f>
        <v/>
      </c>
      <c r="AE60" s="135" t="s">
        <v>197</v>
      </c>
      <c r="AF60" s="134">
        <v>1</v>
      </c>
      <c r="AH60" s="72">
        <f>F60</f>
        <v>0</v>
      </c>
      <c r="AI60" s="138"/>
      <c r="AJ60" s="138"/>
      <c r="AK60" s="138"/>
      <c r="BA60" s="147"/>
      <c r="BB60" s="147"/>
      <c r="BC60" s="144"/>
      <c r="BE60" s="143" t="s">
        <v>225</v>
      </c>
      <c r="BF60" s="171" t="s">
        <v>306</v>
      </c>
      <c r="BG60" s="171"/>
      <c r="BH60" s="171"/>
      <c r="BI60" s="171"/>
      <c r="BJ60" s="171"/>
      <c r="BK60" s="171"/>
      <c r="BL60" s="171"/>
      <c r="BM60" s="171"/>
      <c r="BN60" s="171"/>
      <c r="BO60" s="171"/>
      <c r="BP60" s="171"/>
      <c r="BQ60" s="171"/>
      <c r="BR60" s="171"/>
      <c r="BS60" s="171"/>
      <c r="BT60" s="171"/>
      <c r="BU60" s="171"/>
      <c r="BV60" s="171"/>
      <c r="BW60" s="172"/>
      <c r="CD60" s="146">
        <v>1</v>
      </c>
      <c r="CE60" s="140" t="s">
        <v>197</v>
      </c>
      <c r="CF60" s="142">
        <v>1</v>
      </c>
      <c r="CH60" s="145" t="str">
        <f>BF60</f>
        <v>verursacht tatsächliche Betriebsausgaben</v>
      </c>
    </row>
    <row r="61" spans="1:86" ht="8.1" customHeight="1" x14ac:dyDescent="0.25">
      <c r="A61" s="33"/>
      <c r="B61" s="33"/>
      <c r="C61" s="6"/>
      <c r="E61" s="5"/>
      <c r="F61" s="5"/>
      <c r="G61" s="5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BA61" s="147"/>
      <c r="BB61" s="147"/>
      <c r="BC61" s="144"/>
      <c r="BE61" s="143"/>
      <c r="BF61" s="143"/>
      <c r="BG61" s="143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</row>
    <row r="62" spans="1:86" ht="18" customHeight="1" x14ac:dyDescent="0.25">
      <c r="A62" s="33"/>
      <c r="B62" s="33"/>
      <c r="C62" s="34"/>
      <c r="E62" s="4" t="s">
        <v>126</v>
      </c>
      <c r="F62" s="5"/>
      <c r="G62" s="5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BA62" s="147"/>
      <c r="BB62" s="147"/>
      <c r="BC62" s="91"/>
      <c r="BE62" s="92" t="s">
        <v>126</v>
      </c>
      <c r="BF62" s="143"/>
      <c r="BG62" s="143"/>
      <c r="BH62" s="86"/>
      <c r="BI62" s="86"/>
      <c r="BJ62" s="86"/>
      <c r="BK62" s="86"/>
      <c r="BL62" s="86"/>
      <c r="BM62" s="86"/>
      <c r="BN62" s="86"/>
      <c r="BO62" s="86"/>
      <c r="BP62" s="86"/>
      <c r="BQ62" s="86"/>
      <c r="BR62" s="86"/>
      <c r="BS62" s="86"/>
      <c r="BT62" s="86"/>
      <c r="BU62" s="86"/>
      <c r="BV62" s="86"/>
      <c r="BW62" s="86"/>
    </row>
    <row r="63" spans="1:86" ht="18" customHeight="1" x14ac:dyDescent="0.25">
      <c r="A63" s="33"/>
      <c r="B63" s="33"/>
      <c r="C63" s="6"/>
      <c r="E63" s="5" t="s">
        <v>225</v>
      </c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  <c r="V63" s="158"/>
      <c r="W63" s="158"/>
      <c r="AD63" s="136" t="str">
        <f>IF(F63="","",IF(COUNTIF($AH$63:$AH$67,F63)&gt;0,1/COUNTIF($F$63:$W$67,F63),0))</f>
        <v/>
      </c>
      <c r="AE63" s="135" t="s">
        <v>197</v>
      </c>
      <c r="AF63" s="134">
        <v>1</v>
      </c>
      <c r="AH63" s="141" t="str">
        <f>IF(CH63="","",CH63)</f>
        <v>Rückzahlung des geborgten Kapitals</v>
      </c>
      <c r="BA63" s="147"/>
      <c r="BB63" s="147"/>
      <c r="BC63" s="144"/>
      <c r="BE63" s="143" t="s">
        <v>225</v>
      </c>
      <c r="BF63" s="171" t="s">
        <v>127</v>
      </c>
      <c r="BG63" s="171"/>
      <c r="BH63" s="171"/>
      <c r="BI63" s="171"/>
      <c r="BJ63" s="171"/>
      <c r="BK63" s="171"/>
      <c r="BL63" s="171"/>
      <c r="BM63" s="171"/>
      <c r="BN63" s="171"/>
      <c r="BO63" s="171"/>
      <c r="BP63" s="171"/>
      <c r="BQ63" s="171"/>
      <c r="BR63" s="171"/>
      <c r="BS63" s="171"/>
      <c r="BT63" s="171"/>
      <c r="BU63" s="171"/>
      <c r="BV63" s="171"/>
      <c r="BW63" s="172"/>
      <c r="CD63" s="146">
        <v>1</v>
      </c>
      <c r="CE63" s="140" t="s">
        <v>197</v>
      </c>
      <c r="CF63" s="142">
        <v>1</v>
      </c>
      <c r="CH63" s="145" t="str">
        <f>BF63</f>
        <v>Rückzahlung des geborgten Kapitals</v>
      </c>
    </row>
    <row r="64" spans="1:86" ht="18" customHeight="1" x14ac:dyDescent="0.25">
      <c r="A64" s="33"/>
      <c r="B64" s="33"/>
      <c r="C64" s="6"/>
      <c r="E64" s="5"/>
      <c r="F64" s="5" t="s">
        <v>106</v>
      </c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  <c r="U64" s="158"/>
      <c r="V64" s="158"/>
      <c r="W64" s="158"/>
      <c r="AD64" s="136" t="str">
        <f>IF(G64="","",IF(AND(G64=G67,F63=F66),IF(OR(F63=AH63,F63=AH64),IF(COUNTIF($AH$63:$AH$64,G64)&gt;0,1/COUNTIF($F$63:$G$64,G64),0),IF(COUNTIF($AH$66:$AH$67,G64)&gt;0,1/COUNTIF($F$63:$G$64,G64),0))/2,IF(OR(F63=AH63,F63=AH64),IF(COUNTIF($AH$63:$AH$64,G64)&gt;0,1/COUNTIF($F$63:$G$64,G64),0),IF(COUNTIF($AH$66:$AH$67,G64)&gt;0,1/COUNTIF($F$63:$G$64,G64),0))))</f>
        <v/>
      </c>
      <c r="AE64" s="135" t="s">
        <v>197</v>
      </c>
      <c r="AF64" s="134">
        <v>1</v>
      </c>
      <c r="AH64" s="141" t="str">
        <f>IF(CH64="","",CH64)</f>
        <v>Tilgung</v>
      </c>
      <c r="BA64" s="147"/>
      <c r="BB64" s="147"/>
      <c r="BC64" s="144"/>
      <c r="BE64" s="143"/>
      <c r="BF64" s="143" t="s">
        <v>106</v>
      </c>
      <c r="BG64" s="171" t="s">
        <v>128</v>
      </c>
      <c r="BH64" s="171"/>
      <c r="BI64" s="171"/>
      <c r="BJ64" s="171"/>
      <c r="BK64" s="171"/>
      <c r="BL64" s="171"/>
      <c r="BM64" s="171"/>
      <c r="BN64" s="171"/>
      <c r="BO64" s="171"/>
      <c r="BP64" s="171"/>
      <c r="BQ64" s="171"/>
      <c r="BR64" s="171"/>
      <c r="BS64" s="171"/>
      <c r="BT64" s="171"/>
      <c r="BU64" s="171"/>
      <c r="BV64" s="171"/>
      <c r="BW64" s="171"/>
      <c r="CD64" s="146">
        <v>1</v>
      </c>
      <c r="CE64" s="140" t="s">
        <v>197</v>
      </c>
      <c r="CF64" s="142">
        <v>1</v>
      </c>
      <c r="CH64" s="145" t="str">
        <f>BG64</f>
        <v>Tilgung</v>
      </c>
    </row>
    <row r="65" spans="1:86" ht="8.1" customHeight="1" x14ac:dyDescent="0.25">
      <c r="A65" s="33"/>
      <c r="B65" s="33"/>
      <c r="C65" s="6"/>
      <c r="E65" s="5"/>
      <c r="F65" s="5"/>
      <c r="G65" s="5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BA65" s="147"/>
      <c r="BB65" s="147"/>
      <c r="BC65" s="144"/>
      <c r="BE65" s="143"/>
      <c r="BF65" s="143"/>
      <c r="BG65" s="143"/>
      <c r="BH65" s="86"/>
      <c r="BI65" s="86"/>
      <c r="BJ65" s="86"/>
      <c r="BK65" s="86"/>
      <c r="BL65" s="86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</row>
    <row r="66" spans="1:86" ht="18" customHeight="1" x14ac:dyDescent="0.25">
      <c r="A66" s="33"/>
      <c r="B66" s="33"/>
      <c r="C66" s="6"/>
      <c r="E66" s="5" t="s">
        <v>225</v>
      </c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58"/>
      <c r="T66" s="158"/>
      <c r="U66" s="158"/>
      <c r="V66" s="158"/>
      <c r="W66" s="158"/>
      <c r="AD66" s="136" t="str">
        <f>IF(F66="","",IF(COUNTIF($AH$63:$AH$67,F66)&gt;0,1/COUNTIF($F$63:$W$67,F66),0))</f>
        <v/>
      </c>
      <c r="AE66" s="135" t="s">
        <v>197</v>
      </c>
      <c r="AF66" s="134">
        <v>1</v>
      </c>
      <c r="AH66" s="141" t="str">
        <f>IF(CH66="","",CH66)</f>
        <v>Verzinsung des geborgten Kapitals</v>
      </c>
      <c r="BA66" s="147"/>
      <c r="BB66" s="147"/>
      <c r="BC66" s="144"/>
      <c r="BE66" s="143" t="s">
        <v>225</v>
      </c>
      <c r="BF66" s="171" t="s">
        <v>129</v>
      </c>
      <c r="BG66" s="171"/>
      <c r="BH66" s="171"/>
      <c r="BI66" s="171"/>
      <c r="BJ66" s="171"/>
      <c r="BK66" s="171"/>
      <c r="BL66" s="171"/>
      <c r="BM66" s="171"/>
      <c r="BN66" s="171"/>
      <c r="BO66" s="171"/>
      <c r="BP66" s="171"/>
      <c r="BQ66" s="171"/>
      <c r="BR66" s="171"/>
      <c r="BS66" s="171"/>
      <c r="BT66" s="171"/>
      <c r="BU66" s="171"/>
      <c r="BV66" s="171"/>
      <c r="BW66" s="172"/>
      <c r="CD66" s="146">
        <v>1</v>
      </c>
      <c r="CE66" s="140" t="s">
        <v>197</v>
      </c>
      <c r="CF66" s="142">
        <v>1</v>
      </c>
      <c r="CH66" s="145" t="str">
        <f>BF66</f>
        <v>Verzinsung des geborgten Kapitals</v>
      </c>
    </row>
    <row r="67" spans="1:86" ht="18" customHeight="1" x14ac:dyDescent="0.25">
      <c r="A67" s="33"/>
      <c r="B67" s="33"/>
      <c r="C67" s="6"/>
      <c r="E67" s="5"/>
      <c r="F67" s="5" t="s">
        <v>106</v>
      </c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AD67" s="136" t="str">
        <f>IF(G67="","",IF(AND(G67=G64,F66=F63),IF(OR(F66=AH66,F66=AH67),IF(COUNTIF($AH$66:$AH$67,G67)&gt;0,1/COUNTIF($F$66:$G$67,G67),0),IF(COUNTIF($AH$63:$AH$64,G67)&gt;0,1/COUNTIF($F$66:$G$67,G67),0))/2,IF(OR(F66=AH66,F66=AH67),IF(COUNTIF($AH$66:$AH$67,G67)&gt;0,1/COUNTIF($F$66:$G$67,G67),0),IF(COUNTIF($AH$63:$AH$64,G67)&gt;0,1/COUNTIF($F$66:$G$67,G67),0))))</f>
        <v/>
      </c>
      <c r="AE67" s="135" t="s">
        <v>197</v>
      </c>
      <c r="AF67" s="134">
        <v>1</v>
      </c>
      <c r="AH67" s="141" t="str">
        <f>IF(CH67="","",CH67)</f>
        <v>Zinsen</v>
      </c>
      <c r="BA67" s="147"/>
      <c r="BB67" s="147"/>
      <c r="BC67" s="144"/>
      <c r="BE67" s="143"/>
      <c r="BF67" s="143" t="s">
        <v>106</v>
      </c>
      <c r="BG67" s="171" t="s">
        <v>130</v>
      </c>
      <c r="BH67" s="171"/>
      <c r="BI67" s="171"/>
      <c r="BJ67" s="171"/>
      <c r="BK67" s="171"/>
      <c r="BL67" s="171"/>
      <c r="BM67" s="171"/>
      <c r="BN67" s="171"/>
      <c r="BO67" s="171"/>
      <c r="BP67" s="171"/>
      <c r="BQ67" s="171"/>
      <c r="BR67" s="171"/>
      <c r="BS67" s="171"/>
      <c r="BT67" s="171"/>
      <c r="BU67" s="171"/>
      <c r="BV67" s="171"/>
      <c r="BW67" s="171"/>
      <c r="CD67" s="146">
        <v>1</v>
      </c>
      <c r="CE67" s="140" t="s">
        <v>197</v>
      </c>
      <c r="CF67" s="142">
        <v>1</v>
      </c>
      <c r="CH67" s="145" t="str">
        <f>BG67</f>
        <v>Zinsen</v>
      </c>
    </row>
    <row r="68" spans="1:86" ht="9.9499999999999993" customHeight="1" x14ac:dyDescent="0.25">
      <c r="A68" s="33"/>
      <c r="B68" s="33"/>
      <c r="C68" s="6"/>
      <c r="D68" s="5"/>
      <c r="E68" s="5"/>
      <c r="F68" s="5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BA68" s="147"/>
      <c r="BB68" s="147"/>
      <c r="BC68" s="144"/>
      <c r="BD68" s="143"/>
      <c r="BE68" s="143"/>
      <c r="BF68" s="143"/>
      <c r="BG68" s="86"/>
      <c r="BH68" s="86"/>
      <c r="BI68" s="86"/>
      <c r="BJ68" s="86"/>
      <c r="BK68" s="86"/>
      <c r="BL68" s="86"/>
      <c r="BM68" s="86"/>
      <c r="BN68" s="86"/>
      <c r="BO68" s="86"/>
      <c r="BP68" s="86"/>
      <c r="BQ68" s="86"/>
      <c r="BR68" s="86"/>
      <c r="BS68" s="86"/>
      <c r="BT68" s="86"/>
      <c r="BU68" s="86"/>
      <c r="BV68" s="86"/>
      <c r="BW68" s="86"/>
      <c r="BX68" s="86"/>
      <c r="BY68" s="86"/>
      <c r="BZ68" s="86"/>
      <c r="CA68" s="86"/>
      <c r="CB68" s="86"/>
    </row>
    <row r="69" spans="1:86" ht="18" customHeight="1" x14ac:dyDescent="0.25">
      <c r="A69" s="33"/>
      <c r="B69" s="33"/>
      <c r="C69" s="34"/>
      <c r="D69" s="4" t="s">
        <v>168</v>
      </c>
      <c r="E69" s="5"/>
      <c r="F69" s="5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BA69" s="147"/>
      <c r="BB69" s="147"/>
      <c r="BC69" s="91"/>
      <c r="BD69" s="92" t="s">
        <v>192</v>
      </c>
      <c r="BE69" s="143"/>
      <c r="BF69" s="143"/>
      <c r="BG69" s="86"/>
      <c r="BH69" s="86"/>
      <c r="BI69" s="86"/>
      <c r="BJ69" s="86"/>
      <c r="BK69" s="86"/>
      <c r="BL69" s="86"/>
      <c r="BM69" s="86"/>
      <c r="BN69" s="86"/>
      <c r="BO69" s="86"/>
      <c r="BP69" s="86"/>
      <c r="BQ69" s="86"/>
      <c r="BR69" s="86"/>
      <c r="BS69" s="86"/>
      <c r="BT69" s="86"/>
      <c r="BU69" s="86"/>
      <c r="BV69" s="86"/>
      <c r="BW69" s="86"/>
      <c r="BX69" s="86"/>
      <c r="BY69" s="86"/>
      <c r="BZ69" s="86"/>
      <c r="CA69" s="86"/>
      <c r="CB69" s="86"/>
    </row>
    <row r="70" spans="1:86" ht="18" customHeight="1" x14ac:dyDescent="0.25">
      <c r="A70" s="33"/>
      <c r="B70" s="33"/>
      <c r="C70" s="6"/>
      <c r="E70" s="5" t="s">
        <v>106</v>
      </c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58"/>
      <c r="R70" s="158"/>
      <c r="S70" s="158"/>
      <c r="T70" s="158"/>
      <c r="U70" s="158"/>
      <c r="V70" s="158"/>
      <c r="W70" s="158"/>
      <c r="X70" s="8"/>
      <c r="Y70" s="8"/>
      <c r="Z70" s="8"/>
      <c r="AA70" s="8"/>
      <c r="AB70" s="8"/>
      <c r="AD70" s="71" t="str">
        <f>IF(F70="","",SUM(IF(AH70="",0,IF(AH70=CH70,1,0)),IF(AI70="",0,IF(AI70=CI70,1,0)),IF(AJ70="",0,IF(AJ70=CJ70,1,0)),IF(AK70="",0,IF(AK70=CK70,1,0))))</f>
        <v/>
      </c>
      <c r="AE70" s="135" t="s">
        <v>197</v>
      </c>
      <c r="AF70" s="134">
        <v>1</v>
      </c>
      <c r="AH70" s="72">
        <f>F70</f>
        <v>0</v>
      </c>
      <c r="AI70" s="138"/>
      <c r="AJ70" s="138"/>
      <c r="AK70" s="138"/>
      <c r="BA70" s="147"/>
      <c r="BB70" s="147"/>
      <c r="BC70" s="144"/>
      <c r="BE70" s="143" t="s">
        <v>106</v>
      </c>
      <c r="BF70" s="171" t="s">
        <v>116</v>
      </c>
      <c r="BG70" s="171"/>
      <c r="BH70" s="171"/>
      <c r="BI70" s="171"/>
      <c r="BJ70" s="171"/>
      <c r="BK70" s="171"/>
      <c r="BL70" s="171"/>
      <c r="BM70" s="171"/>
      <c r="BN70" s="171"/>
      <c r="BO70" s="171"/>
      <c r="BP70" s="171"/>
      <c r="BQ70" s="171"/>
      <c r="BR70" s="171"/>
      <c r="BS70" s="171"/>
      <c r="BT70" s="171"/>
      <c r="BU70" s="171"/>
      <c r="BV70" s="171"/>
      <c r="BW70" s="172"/>
      <c r="BX70" s="86"/>
      <c r="BY70" s="86"/>
      <c r="BZ70" s="86"/>
      <c r="CA70" s="86"/>
      <c r="CB70" s="86"/>
      <c r="CD70" s="146">
        <v>1</v>
      </c>
      <c r="CE70" s="140" t="s">
        <v>197</v>
      </c>
      <c r="CF70" s="142">
        <v>1</v>
      </c>
      <c r="CH70" s="145" t="str">
        <f>BF70</f>
        <v>sicherste Form der Finanzierung</v>
      </c>
    </row>
    <row r="71" spans="1:86" ht="8.1" customHeight="1" x14ac:dyDescent="0.25">
      <c r="A71" s="33"/>
      <c r="B71" s="33"/>
      <c r="C71" s="6"/>
      <c r="W71" s="8"/>
      <c r="X71" s="8"/>
      <c r="Y71" s="8"/>
      <c r="Z71" s="8"/>
      <c r="AA71" s="8"/>
      <c r="AB71" s="8"/>
      <c r="BA71" s="147"/>
      <c r="BB71" s="147"/>
      <c r="BC71" s="144"/>
      <c r="BW71" s="86"/>
      <c r="BX71" s="86"/>
      <c r="BY71" s="86"/>
      <c r="BZ71" s="86"/>
      <c r="CA71" s="86"/>
      <c r="CB71" s="86"/>
    </row>
    <row r="72" spans="1:86" ht="18" customHeight="1" x14ac:dyDescent="0.25">
      <c r="A72" s="33"/>
      <c r="B72" s="33"/>
      <c r="C72" s="34"/>
      <c r="E72" s="4" t="s">
        <v>117</v>
      </c>
      <c r="F72" s="5"/>
      <c r="G72" s="5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BA72" s="147"/>
      <c r="BB72" s="147"/>
      <c r="BC72" s="91"/>
      <c r="BE72" s="92" t="s">
        <v>117</v>
      </c>
      <c r="BF72" s="143"/>
      <c r="BG72" s="143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</row>
    <row r="73" spans="1:86" ht="18" customHeight="1" x14ac:dyDescent="0.25">
      <c r="A73" s="33"/>
      <c r="B73" s="33"/>
      <c r="C73" s="6"/>
      <c r="E73" s="5" t="s">
        <v>225</v>
      </c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  <c r="U73" s="158"/>
      <c r="V73" s="158"/>
      <c r="W73" s="158"/>
      <c r="X73" s="8"/>
      <c r="Y73" s="8"/>
      <c r="Z73" s="8"/>
      <c r="AD73" s="71" t="str">
        <f>IF(F73="","",SUM(IF(AH73="",0,IF(AH73=CH73,1,0)),IF(AI73="",0,IF(AI73=CI73,1,0)),IF(AJ73="",0,IF(AJ73=CJ73,1,0)),IF(AK73="",0,IF(AK73=CK73,1,0))))</f>
        <v/>
      </c>
      <c r="AE73" s="135" t="s">
        <v>197</v>
      </c>
      <c r="AF73" s="134">
        <v>1</v>
      </c>
      <c r="AH73" s="72">
        <f>F73</f>
        <v>0</v>
      </c>
      <c r="AI73" s="138"/>
      <c r="AJ73" s="138"/>
      <c r="AK73" s="138"/>
      <c r="BA73" s="147"/>
      <c r="BB73" s="147"/>
      <c r="BC73" s="144"/>
      <c r="BE73" s="143" t="s">
        <v>225</v>
      </c>
      <c r="BF73" s="171" t="s">
        <v>118</v>
      </c>
      <c r="BG73" s="171"/>
      <c r="BH73" s="171"/>
      <c r="BI73" s="171"/>
      <c r="BJ73" s="171"/>
      <c r="BK73" s="171"/>
      <c r="BL73" s="171"/>
      <c r="BM73" s="171"/>
      <c r="BN73" s="171"/>
      <c r="BO73" s="171"/>
      <c r="BP73" s="171"/>
      <c r="BQ73" s="171"/>
      <c r="BR73" s="171"/>
      <c r="BS73" s="171"/>
      <c r="BT73" s="171"/>
      <c r="BU73" s="171"/>
      <c r="BV73" s="171"/>
      <c r="BW73" s="172"/>
      <c r="BX73" s="86"/>
      <c r="BY73" s="86"/>
      <c r="BZ73" s="86"/>
      <c r="CD73" s="146">
        <v>1</v>
      </c>
      <c r="CE73" s="140" t="s">
        <v>197</v>
      </c>
      <c r="CF73" s="142">
        <v>1</v>
      </c>
      <c r="CH73" s="145" t="str">
        <f>BF73</f>
        <v>verursacht keine Betriebsausgaben</v>
      </c>
    </row>
    <row r="74" spans="1:86" ht="8.1" customHeight="1" x14ac:dyDescent="0.25">
      <c r="A74" s="33"/>
      <c r="B74" s="33"/>
      <c r="C74" s="6"/>
      <c r="E74" s="5"/>
      <c r="F74" s="5"/>
      <c r="G74" s="5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BA74" s="147"/>
      <c r="BB74" s="147"/>
      <c r="BC74" s="144"/>
      <c r="BE74" s="143"/>
      <c r="BF74" s="143"/>
      <c r="BG74" s="143"/>
      <c r="BH74" s="86"/>
      <c r="BI74" s="86"/>
      <c r="BJ74" s="86"/>
      <c r="BK74" s="86"/>
      <c r="BL74" s="86"/>
      <c r="BM74" s="86"/>
      <c r="BN74" s="86"/>
      <c r="BO74" s="86"/>
      <c r="BP74" s="86"/>
      <c r="BQ74" s="86"/>
      <c r="BR74" s="86"/>
      <c r="BS74" s="86"/>
      <c r="BT74" s="86"/>
      <c r="BU74" s="86"/>
      <c r="BV74" s="86"/>
      <c r="BW74" s="86"/>
      <c r="BX74" s="86"/>
      <c r="BY74" s="86"/>
      <c r="BZ74" s="86"/>
    </row>
    <row r="75" spans="1:86" ht="18" customHeight="1" x14ac:dyDescent="0.25">
      <c r="A75" s="33"/>
      <c r="B75" s="33"/>
      <c r="C75" s="34"/>
      <c r="E75" s="4" t="s">
        <v>119</v>
      </c>
      <c r="F75" s="5"/>
      <c r="G75" s="5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BA75" s="147"/>
      <c r="BB75" s="147"/>
      <c r="BC75" s="91"/>
      <c r="BE75" s="92" t="s">
        <v>119</v>
      </c>
      <c r="BF75" s="143"/>
      <c r="BG75" s="143"/>
      <c r="BH75" s="86"/>
      <c r="BI75" s="86"/>
      <c r="BJ75" s="86"/>
      <c r="BK75" s="86"/>
      <c r="BL75" s="86"/>
      <c r="BM75" s="86"/>
      <c r="BN75" s="86"/>
      <c r="BO75" s="86"/>
      <c r="BP75" s="86"/>
      <c r="BQ75" s="86"/>
      <c r="BR75" s="86"/>
      <c r="BS75" s="86"/>
      <c r="BT75" s="86"/>
      <c r="BU75" s="86"/>
      <c r="BV75" s="86"/>
      <c r="BW75" s="86"/>
      <c r="BX75" s="86"/>
      <c r="BY75" s="86"/>
      <c r="BZ75" s="86"/>
    </row>
    <row r="76" spans="1:86" ht="18" customHeight="1" x14ac:dyDescent="0.25">
      <c r="A76" s="33"/>
      <c r="B76" s="33"/>
      <c r="C76" s="6"/>
      <c r="E76" s="5" t="s">
        <v>225</v>
      </c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  <c r="U76" s="158"/>
      <c r="V76" s="158"/>
      <c r="W76" s="158"/>
      <c r="X76" s="8"/>
      <c r="Y76" s="8"/>
      <c r="Z76" s="8"/>
      <c r="AD76" s="136" t="str">
        <f>IF(F76="","",IF(COUNTIF($AH$76:$AH$80,F76)&gt;0,1/COUNTIF($F$76:$W$80,F76),0))</f>
        <v/>
      </c>
      <c r="AE76" s="135" t="s">
        <v>197</v>
      </c>
      <c r="AF76" s="134">
        <v>1</v>
      </c>
      <c r="AH76" s="141" t="str">
        <f>IF(CH76="","",CH76)</f>
        <v>Kapital im landwirtschaftlichen Betrieb erwirtschaftet</v>
      </c>
      <c r="BA76" s="147"/>
      <c r="BB76" s="147"/>
      <c r="BC76" s="144"/>
      <c r="BE76" s="143" t="s">
        <v>225</v>
      </c>
      <c r="BF76" s="171" t="s">
        <v>120</v>
      </c>
      <c r="BG76" s="171"/>
      <c r="BH76" s="171"/>
      <c r="BI76" s="171"/>
      <c r="BJ76" s="171"/>
      <c r="BK76" s="171"/>
      <c r="BL76" s="171"/>
      <c r="BM76" s="171"/>
      <c r="BN76" s="171"/>
      <c r="BO76" s="171"/>
      <c r="BP76" s="171"/>
      <c r="BQ76" s="171"/>
      <c r="BR76" s="171"/>
      <c r="BS76" s="171"/>
      <c r="BT76" s="171"/>
      <c r="BU76" s="171"/>
      <c r="BV76" s="171"/>
      <c r="BW76" s="172"/>
      <c r="BX76" s="86"/>
      <c r="BY76" s="86"/>
      <c r="BZ76" s="86"/>
      <c r="CD76" s="146">
        <v>1</v>
      </c>
      <c r="CE76" s="140" t="s">
        <v>197</v>
      </c>
      <c r="CF76" s="142">
        <v>1</v>
      </c>
      <c r="CH76" s="145" t="str">
        <f>BF76</f>
        <v>Kapital im landwirtschaftlichen Betrieb erwirtschaftet</v>
      </c>
    </row>
    <row r="77" spans="1:86" ht="18" customHeight="1" x14ac:dyDescent="0.25">
      <c r="A77" s="33"/>
      <c r="B77" s="33"/>
      <c r="C77" s="6"/>
      <c r="E77" s="5"/>
      <c r="F77" s="5" t="s">
        <v>106</v>
      </c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8"/>
      <c r="Y77" s="8"/>
      <c r="Z77" s="8"/>
      <c r="AD77" s="136" t="str">
        <f>IF(G77="","",IF(AND(G77=G80,F76=F79),IF(OR(F76=AH76,F76=AH77),IF(COUNTIF($AH$76:$AH$77,G77)&gt;0,1/COUNTIF($F$76:$G$77,G77),0),IF(COUNTIF($AH$79:$AH$80,G77)&gt;0,1/COUNTIF($F$76:$G$77,G77),0))/2,IF(OR(F76=AH76,F76=AH77),IF(COUNTIF($AH$76:$AH$77,G77)&gt;0,1/COUNTIF($F$76:$G$77,G77),0),IF(COUNTIF($AH$79:$AH$80,G77)&gt;0,1/COUNTIF($F$76:$G$77,G77),0))))</f>
        <v/>
      </c>
      <c r="AE77" s="135" t="s">
        <v>197</v>
      </c>
      <c r="AF77" s="134">
        <v>1</v>
      </c>
      <c r="AH77" s="141" t="str">
        <f>IF(CH77="","",CH77)</f>
        <v>Betriebsvermögen</v>
      </c>
      <c r="BA77" s="147"/>
      <c r="BB77" s="147"/>
      <c r="BC77" s="144"/>
      <c r="BE77" s="143"/>
      <c r="BF77" s="143" t="s">
        <v>106</v>
      </c>
      <c r="BG77" s="171" t="s">
        <v>121</v>
      </c>
      <c r="BH77" s="171"/>
      <c r="BI77" s="171"/>
      <c r="BJ77" s="171"/>
      <c r="BK77" s="171"/>
      <c r="BL77" s="171"/>
      <c r="BM77" s="171"/>
      <c r="BN77" s="171"/>
      <c r="BO77" s="171"/>
      <c r="BP77" s="171"/>
      <c r="BQ77" s="171"/>
      <c r="BR77" s="171"/>
      <c r="BS77" s="171"/>
      <c r="BT77" s="171"/>
      <c r="BU77" s="171"/>
      <c r="BV77" s="171"/>
      <c r="BW77" s="171"/>
      <c r="BX77" s="86"/>
      <c r="BY77" s="86"/>
      <c r="BZ77" s="86"/>
      <c r="CD77" s="146">
        <v>1</v>
      </c>
      <c r="CE77" s="140" t="s">
        <v>197</v>
      </c>
      <c r="CF77" s="142">
        <v>1</v>
      </c>
      <c r="CH77" s="145" t="str">
        <f>BG77</f>
        <v>Betriebsvermögen</v>
      </c>
    </row>
    <row r="78" spans="1:86" ht="8.1" customHeight="1" x14ac:dyDescent="0.25">
      <c r="A78" s="33"/>
      <c r="B78" s="33"/>
      <c r="C78" s="6"/>
      <c r="E78" s="5"/>
      <c r="F78" s="5"/>
      <c r="G78" s="5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BA78" s="147"/>
      <c r="BB78" s="147"/>
      <c r="BC78" s="144"/>
      <c r="BE78" s="143"/>
      <c r="BF78" s="143"/>
      <c r="BG78" s="143"/>
      <c r="BH78" s="86"/>
      <c r="BI78" s="86"/>
      <c r="BJ78" s="86"/>
      <c r="BK78" s="86"/>
      <c r="BL78" s="86"/>
      <c r="BM78" s="86"/>
      <c r="BN78" s="86"/>
      <c r="BO78" s="86"/>
      <c r="BP78" s="86"/>
      <c r="BQ78" s="86"/>
      <c r="BR78" s="86"/>
      <c r="BS78" s="86"/>
      <c r="BT78" s="86"/>
      <c r="BU78" s="86"/>
      <c r="BV78" s="86"/>
      <c r="BW78" s="86"/>
      <c r="BX78" s="86"/>
      <c r="BY78" s="86"/>
      <c r="BZ78" s="86"/>
    </row>
    <row r="79" spans="1:86" ht="18" customHeight="1" x14ac:dyDescent="0.25">
      <c r="A79" s="33"/>
      <c r="B79" s="33"/>
      <c r="C79" s="6"/>
      <c r="E79" s="5" t="s">
        <v>225</v>
      </c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8"/>
      <c r="Y79" s="8"/>
      <c r="Z79" s="8"/>
      <c r="AD79" s="136" t="str">
        <f>IF(F79="","",IF(COUNTIF($AH$76:$AH$80,F79)&gt;0,1/COUNTIF($F$76:$W$80,F79),0))</f>
        <v/>
      </c>
      <c r="AE79" s="135" t="s">
        <v>197</v>
      </c>
      <c r="AF79" s="134">
        <v>1</v>
      </c>
      <c r="AH79" s="141" t="str">
        <f>IF(CH79="","",CH79)</f>
        <v>Kapital stammt aus einem Nebeneinkommen</v>
      </c>
      <c r="BA79" s="147"/>
      <c r="BB79" s="147"/>
      <c r="BC79" s="144"/>
      <c r="BE79" s="143" t="s">
        <v>225</v>
      </c>
      <c r="BF79" s="171" t="s">
        <v>122</v>
      </c>
      <c r="BG79" s="171"/>
      <c r="BH79" s="171"/>
      <c r="BI79" s="171"/>
      <c r="BJ79" s="171"/>
      <c r="BK79" s="171"/>
      <c r="BL79" s="171"/>
      <c r="BM79" s="171"/>
      <c r="BN79" s="171"/>
      <c r="BO79" s="171"/>
      <c r="BP79" s="171"/>
      <c r="BQ79" s="171"/>
      <c r="BR79" s="171"/>
      <c r="BS79" s="171"/>
      <c r="BT79" s="171"/>
      <c r="BU79" s="171"/>
      <c r="BV79" s="171"/>
      <c r="BW79" s="172"/>
      <c r="BX79" s="86"/>
      <c r="BY79" s="86"/>
      <c r="BZ79" s="86"/>
      <c r="CD79" s="146">
        <v>1</v>
      </c>
      <c r="CE79" s="140" t="s">
        <v>197</v>
      </c>
      <c r="CF79" s="142">
        <v>1</v>
      </c>
      <c r="CH79" s="145" t="str">
        <f>BF79</f>
        <v>Kapital stammt aus einem Nebeneinkommen</v>
      </c>
    </row>
    <row r="80" spans="1:86" ht="18" customHeight="1" x14ac:dyDescent="0.25">
      <c r="A80" s="33"/>
      <c r="B80" s="33"/>
      <c r="C80" s="6"/>
      <c r="E80" s="5"/>
      <c r="F80" s="5" t="s">
        <v>106</v>
      </c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8"/>
      <c r="Y80" s="8"/>
      <c r="Z80" s="8"/>
      <c r="AD80" s="136" t="str">
        <f>IF(G80="","",IF(AND(G80=G77,F79=F76),IF(OR(F79=AH79,F79=AH80),IF(COUNTIF($AH$79:$AH$80,G80)&gt;0,1/COUNTIF($F$79:$G$80,G80),0),IF(COUNTIF($AH$76:$AH$77,G80)&gt;0,1/COUNTIF($F$79:$G$80,G80),0))/2,IF(OR(F79=AH79,F79=AH80),IF(COUNTIF($AH$79:$AH$80,G80)&gt;0,1/COUNTIF($F$79:$G$80,G80),0),IF(COUNTIF($AH$76:$AH$77,G80)&gt;0,1/COUNTIF($F$79:$G$80,G80),0))))</f>
        <v/>
      </c>
      <c r="AE80" s="135" t="s">
        <v>197</v>
      </c>
      <c r="AF80" s="134">
        <v>1</v>
      </c>
      <c r="AH80" s="141" t="str">
        <f>IF(CH80="","",CH80)</f>
        <v>Privatvermögen</v>
      </c>
      <c r="BA80" s="147"/>
      <c r="BB80" s="147"/>
      <c r="BC80" s="144"/>
      <c r="BE80" s="143"/>
      <c r="BF80" s="143" t="s">
        <v>106</v>
      </c>
      <c r="BG80" s="171" t="s">
        <v>123</v>
      </c>
      <c r="BH80" s="171"/>
      <c r="BI80" s="171"/>
      <c r="BJ80" s="171"/>
      <c r="BK80" s="171"/>
      <c r="BL80" s="171"/>
      <c r="BM80" s="171"/>
      <c r="BN80" s="171"/>
      <c r="BO80" s="171"/>
      <c r="BP80" s="171"/>
      <c r="BQ80" s="171"/>
      <c r="BR80" s="171"/>
      <c r="BS80" s="171"/>
      <c r="BT80" s="171"/>
      <c r="BU80" s="171"/>
      <c r="BV80" s="171"/>
      <c r="BW80" s="171"/>
      <c r="BX80" s="86"/>
      <c r="BY80" s="86"/>
      <c r="BZ80" s="86"/>
      <c r="CD80" s="146">
        <v>1</v>
      </c>
      <c r="CE80" s="140" t="s">
        <v>197</v>
      </c>
      <c r="CF80" s="142">
        <v>1</v>
      </c>
      <c r="CH80" s="145" t="str">
        <f>BG80</f>
        <v>Privatvermögen</v>
      </c>
    </row>
    <row r="81" spans="1:86" ht="18" customHeight="1" x14ac:dyDescent="0.25">
      <c r="A81" s="33"/>
      <c r="B81" s="33"/>
      <c r="C81" s="6"/>
      <c r="D81" s="5"/>
      <c r="E81" s="5"/>
      <c r="F81" s="5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BA81" s="147"/>
      <c r="BB81" s="147"/>
      <c r="BC81" s="144"/>
      <c r="BD81" s="143"/>
      <c r="BE81" s="143"/>
      <c r="BF81" s="143"/>
      <c r="BG81" s="86"/>
      <c r="BH81" s="86"/>
      <c r="BI81" s="86"/>
      <c r="BJ81" s="86"/>
      <c r="BK81" s="86"/>
      <c r="BL81" s="86"/>
      <c r="BM81" s="86"/>
      <c r="BN81" s="86"/>
      <c r="BO81" s="86"/>
      <c r="BP81" s="86"/>
      <c r="BQ81" s="86"/>
      <c r="BR81" s="86"/>
      <c r="BS81" s="86"/>
      <c r="BT81" s="86"/>
      <c r="BU81" s="86"/>
      <c r="BV81" s="86"/>
      <c r="BW81" s="86"/>
      <c r="BX81" s="86"/>
      <c r="BY81" s="86"/>
      <c r="BZ81" s="86"/>
      <c r="CA81" s="86"/>
      <c r="CB81" s="86"/>
    </row>
    <row r="82" spans="1:86" ht="18" customHeight="1" x14ac:dyDescent="0.25">
      <c r="A82" s="33"/>
      <c r="B82" s="33"/>
      <c r="C82" s="56" t="s">
        <v>157</v>
      </c>
      <c r="D82" s="156" t="s">
        <v>280</v>
      </c>
      <c r="E82" s="156"/>
      <c r="F82" s="156"/>
      <c r="G82" s="156"/>
      <c r="H82" s="156"/>
      <c r="I82" s="156"/>
      <c r="J82" s="156"/>
      <c r="K82" s="156"/>
      <c r="L82" s="156"/>
      <c r="M82" s="156"/>
      <c r="N82" s="156"/>
      <c r="O82" s="156"/>
      <c r="P82" s="156"/>
      <c r="Q82" s="156"/>
      <c r="R82" s="156"/>
      <c r="S82" s="156"/>
      <c r="T82" s="156"/>
      <c r="U82" s="156"/>
      <c r="V82" s="156"/>
      <c r="W82" s="156"/>
      <c r="X82" s="156"/>
      <c r="Y82" s="156"/>
      <c r="Z82" s="156"/>
      <c r="AA82" s="156"/>
      <c r="AB82" s="156"/>
      <c r="BA82" s="147"/>
      <c r="BB82" s="147"/>
      <c r="BC82" s="90" t="s">
        <v>157</v>
      </c>
      <c r="BD82" s="166" t="s">
        <v>178</v>
      </c>
      <c r="BE82" s="166"/>
      <c r="BF82" s="166"/>
      <c r="BG82" s="166"/>
      <c r="BH82" s="166"/>
      <c r="BI82" s="166"/>
      <c r="BJ82" s="166"/>
      <c r="BK82" s="166"/>
      <c r="BL82" s="166"/>
      <c r="BM82" s="166"/>
      <c r="BN82" s="166"/>
      <c r="BO82" s="166"/>
      <c r="BP82" s="166"/>
      <c r="BQ82" s="166"/>
      <c r="BR82" s="166"/>
      <c r="BS82" s="166"/>
      <c r="BT82" s="166"/>
      <c r="BU82" s="166"/>
      <c r="BV82" s="166"/>
      <c r="BW82" s="166"/>
      <c r="BX82" s="166"/>
      <c r="BY82" s="166"/>
      <c r="BZ82" s="166"/>
      <c r="CA82" s="166"/>
      <c r="CB82" s="166"/>
    </row>
    <row r="83" spans="1:86" ht="18" customHeight="1" x14ac:dyDescent="0.25">
      <c r="A83" s="33"/>
      <c r="B83" s="33"/>
      <c r="C83" s="6"/>
      <c r="D83" s="5" t="s">
        <v>225</v>
      </c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D83" s="71" t="str">
        <f t="shared" ref="AD83:AD89" si="0">IF(E83="","",IF(COUNTIF($AH$83:$AH$89,E83)&gt;0,1/COUNTIF($E$83:$E$89,E83),0))</f>
        <v/>
      </c>
      <c r="AE83" s="135" t="s">
        <v>197</v>
      </c>
      <c r="AF83" s="134">
        <v>1</v>
      </c>
      <c r="AH83" s="141" t="str">
        <f t="shared" ref="AH83:AH89" si="1">IF(CH83="","",CH83)</f>
        <v>Privatzuschüsse</v>
      </c>
      <c r="BA83" s="147"/>
      <c r="BB83" s="147"/>
      <c r="BC83" s="144"/>
      <c r="BD83" s="143" t="s">
        <v>225</v>
      </c>
      <c r="BE83" s="171" t="s">
        <v>56</v>
      </c>
      <c r="BF83" s="171"/>
      <c r="BG83" s="171"/>
      <c r="BH83" s="171"/>
      <c r="BI83" s="171"/>
      <c r="BJ83" s="171"/>
      <c r="BK83" s="171"/>
      <c r="BL83" s="171"/>
      <c r="BM83" s="171"/>
      <c r="BN83" s="171"/>
      <c r="BO83" s="171"/>
      <c r="BP83" s="171"/>
      <c r="BQ83" s="86"/>
      <c r="BR83" s="86"/>
      <c r="BS83" s="86"/>
      <c r="BT83" s="86"/>
      <c r="BU83" s="86"/>
      <c r="BV83" s="86"/>
      <c r="BW83" s="86"/>
      <c r="BX83" s="86"/>
      <c r="BY83" s="86"/>
      <c r="BZ83" s="86"/>
      <c r="CA83" s="86"/>
      <c r="CB83" s="86"/>
      <c r="CD83" s="146">
        <v>1</v>
      </c>
      <c r="CE83" s="140" t="s">
        <v>197</v>
      </c>
      <c r="CF83" s="142">
        <v>1</v>
      </c>
      <c r="CH83" s="145" t="str">
        <f t="shared" ref="CH83:CH89" si="2">BE83</f>
        <v>Privatzuschüsse</v>
      </c>
    </row>
    <row r="84" spans="1:86" ht="18" customHeight="1" x14ac:dyDescent="0.25">
      <c r="A84" s="33"/>
      <c r="B84" s="33"/>
      <c r="C84" s="6"/>
      <c r="D84" s="5" t="s">
        <v>225</v>
      </c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159"/>
      <c r="P84" s="159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D84" s="71" t="str">
        <f t="shared" si="0"/>
        <v/>
      </c>
      <c r="AE84" s="135" t="s">
        <v>197</v>
      </c>
      <c r="AF84" s="134">
        <v>1</v>
      </c>
      <c r="AH84" s="141" t="str">
        <f t="shared" si="1"/>
        <v>Beteiligungen</v>
      </c>
      <c r="BA84" s="147"/>
      <c r="BB84" s="147"/>
      <c r="BC84" s="144"/>
      <c r="BD84" s="143" t="s">
        <v>225</v>
      </c>
      <c r="BE84" s="169" t="s">
        <v>57</v>
      </c>
      <c r="BF84" s="169"/>
      <c r="BG84" s="169"/>
      <c r="BH84" s="169"/>
      <c r="BI84" s="169"/>
      <c r="BJ84" s="169"/>
      <c r="BK84" s="169"/>
      <c r="BL84" s="169"/>
      <c r="BM84" s="169"/>
      <c r="BN84" s="169"/>
      <c r="BO84" s="169"/>
      <c r="BP84" s="169"/>
      <c r="BQ84" s="86"/>
      <c r="BR84" s="86"/>
      <c r="BS84" s="86"/>
      <c r="BT84" s="86"/>
      <c r="BU84" s="86"/>
      <c r="BV84" s="86"/>
      <c r="BW84" s="86"/>
      <c r="BX84" s="86"/>
      <c r="BY84" s="86"/>
      <c r="BZ84" s="86"/>
      <c r="CA84" s="86"/>
      <c r="CB84" s="86"/>
      <c r="CD84" s="146">
        <v>1</v>
      </c>
      <c r="CE84" s="140" t="s">
        <v>197</v>
      </c>
      <c r="CF84" s="142">
        <v>1</v>
      </c>
      <c r="CH84" s="145" t="str">
        <f t="shared" si="2"/>
        <v>Beteiligungen</v>
      </c>
    </row>
    <row r="85" spans="1:86" ht="18" customHeight="1" x14ac:dyDescent="0.25">
      <c r="A85" s="33"/>
      <c r="B85" s="33"/>
      <c r="C85" s="6"/>
      <c r="D85" s="5" t="s">
        <v>225</v>
      </c>
      <c r="E85" s="159"/>
      <c r="F85" s="159"/>
      <c r="G85" s="159"/>
      <c r="H85" s="159"/>
      <c r="I85" s="159"/>
      <c r="J85" s="159"/>
      <c r="K85" s="159"/>
      <c r="L85" s="159"/>
      <c r="M85" s="159"/>
      <c r="N85" s="159"/>
      <c r="O85" s="159"/>
      <c r="P85" s="159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D85" s="71" t="str">
        <f t="shared" si="0"/>
        <v/>
      </c>
      <c r="AE85" s="135" t="s">
        <v>197</v>
      </c>
      <c r="AF85" s="134">
        <v>1</v>
      </c>
      <c r="AH85" s="141" t="str">
        <f t="shared" si="1"/>
        <v>Investitionszuschüsse</v>
      </c>
      <c r="BA85" s="147"/>
      <c r="BB85" s="147"/>
      <c r="BC85" s="144"/>
      <c r="BD85" s="143" t="s">
        <v>225</v>
      </c>
      <c r="BE85" s="169" t="s">
        <v>58</v>
      </c>
      <c r="BF85" s="169"/>
      <c r="BG85" s="169"/>
      <c r="BH85" s="169"/>
      <c r="BI85" s="169"/>
      <c r="BJ85" s="169"/>
      <c r="BK85" s="169"/>
      <c r="BL85" s="169"/>
      <c r="BM85" s="169"/>
      <c r="BN85" s="169"/>
      <c r="BO85" s="169"/>
      <c r="BP85" s="169"/>
      <c r="BQ85" s="86"/>
      <c r="BR85" s="86"/>
      <c r="BS85" s="86"/>
      <c r="BT85" s="86"/>
      <c r="BU85" s="86"/>
      <c r="BV85" s="86"/>
      <c r="BW85" s="86"/>
      <c r="BX85" s="86"/>
      <c r="BY85" s="86"/>
      <c r="BZ85" s="86"/>
      <c r="CA85" s="86"/>
      <c r="CB85" s="86"/>
      <c r="CD85" s="146">
        <v>1</v>
      </c>
      <c r="CE85" s="140" t="s">
        <v>197</v>
      </c>
      <c r="CF85" s="142">
        <v>1</v>
      </c>
      <c r="CH85" s="145" t="str">
        <f t="shared" si="2"/>
        <v>Investitionszuschüsse</v>
      </c>
    </row>
    <row r="86" spans="1:86" ht="18" customHeight="1" x14ac:dyDescent="0.25">
      <c r="A86" s="33"/>
      <c r="B86" s="33"/>
      <c r="C86" s="6"/>
      <c r="D86" s="5" t="s">
        <v>225</v>
      </c>
      <c r="E86" s="159"/>
      <c r="F86" s="159"/>
      <c r="G86" s="159"/>
      <c r="H86" s="159"/>
      <c r="I86" s="159"/>
      <c r="J86" s="159"/>
      <c r="K86" s="159"/>
      <c r="L86" s="159"/>
      <c r="M86" s="159"/>
      <c r="N86" s="159"/>
      <c r="O86" s="159"/>
      <c r="P86" s="159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D86" s="71" t="str">
        <f t="shared" si="0"/>
        <v/>
      </c>
      <c r="AE86" s="135" t="s">
        <v>197</v>
      </c>
      <c r="AF86" s="134">
        <v>1</v>
      </c>
      <c r="AH86" s="141" t="str">
        <f t="shared" si="1"/>
        <v>Kontokorrentkredite</v>
      </c>
      <c r="BA86" s="147"/>
      <c r="BB86" s="147"/>
      <c r="BC86" s="144"/>
      <c r="BD86" s="143" t="s">
        <v>225</v>
      </c>
      <c r="BE86" s="169" t="s">
        <v>59</v>
      </c>
      <c r="BF86" s="169"/>
      <c r="BG86" s="169"/>
      <c r="BH86" s="169"/>
      <c r="BI86" s="169"/>
      <c r="BJ86" s="169"/>
      <c r="BK86" s="169"/>
      <c r="BL86" s="169"/>
      <c r="BM86" s="169"/>
      <c r="BN86" s="169"/>
      <c r="BO86" s="169"/>
      <c r="BP86" s="169"/>
      <c r="BQ86" s="86"/>
      <c r="BR86" s="86"/>
      <c r="BS86" s="86"/>
      <c r="BT86" s="86"/>
      <c r="BU86" s="86"/>
      <c r="BV86" s="86"/>
      <c r="BW86" s="86"/>
      <c r="BX86" s="86"/>
      <c r="BY86" s="86"/>
      <c r="BZ86" s="86"/>
      <c r="CA86" s="86"/>
      <c r="CB86" s="86"/>
      <c r="CD86" s="146">
        <v>1</v>
      </c>
      <c r="CE86" s="140" t="s">
        <v>197</v>
      </c>
      <c r="CF86" s="142">
        <v>1</v>
      </c>
      <c r="CH86" s="145" t="str">
        <f t="shared" si="2"/>
        <v>Kontokorrentkredite</v>
      </c>
    </row>
    <row r="87" spans="1:86" ht="18" customHeight="1" x14ac:dyDescent="0.25">
      <c r="A87" s="33"/>
      <c r="B87" s="33"/>
      <c r="C87" s="6"/>
      <c r="D87" s="5" t="s">
        <v>225</v>
      </c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D87" s="71" t="str">
        <f t="shared" si="0"/>
        <v/>
      </c>
      <c r="AE87" s="135" t="s">
        <v>197</v>
      </c>
      <c r="AF87" s="134">
        <v>1</v>
      </c>
      <c r="AH87" s="141" t="str">
        <f t="shared" si="1"/>
        <v>Lieferantenkredite</v>
      </c>
      <c r="BA87" s="147"/>
      <c r="BB87" s="147"/>
      <c r="BC87" s="144"/>
      <c r="BD87" s="143" t="s">
        <v>225</v>
      </c>
      <c r="BE87" s="169" t="s">
        <v>60</v>
      </c>
      <c r="BF87" s="169"/>
      <c r="BG87" s="169"/>
      <c r="BH87" s="169"/>
      <c r="BI87" s="169"/>
      <c r="BJ87" s="169"/>
      <c r="BK87" s="169"/>
      <c r="BL87" s="169"/>
      <c r="BM87" s="169"/>
      <c r="BN87" s="169"/>
      <c r="BO87" s="169"/>
      <c r="BP87" s="169"/>
      <c r="BQ87" s="86"/>
      <c r="BR87" s="86"/>
      <c r="BS87" s="86"/>
      <c r="BT87" s="86"/>
      <c r="BU87" s="86"/>
      <c r="BV87" s="86"/>
      <c r="BW87" s="86"/>
      <c r="BX87" s="86"/>
      <c r="BY87" s="86"/>
      <c r="BZ87" s="86"/>
      <c r="CA87" s="86"/>
      <c r="CB87" s="86"/>
      <c r="CD87" s="146">
        <v>1</v>
      </c>
      <c r="CE87" s="140" t="s">
        <v>197</v>
      </c>
      <c r="CF87" s="142">
        <v>1</v>
      </c>
      <c r="CH87" s="145" t="str">
        <f t="shared" si="2"/>
        <v>Lieferantenkredite</v>
      </c>
    </row>
    <row r="88" spans="1:86" ht="18" customHeight="1" x14ac:dyDescent="0.25">
      <c r="A88" s="33"/>
      <c r="B88" s="33"/>
      <c r="C88" s="6"/>
      <c r="D88" s="5" t="s">
        <v>225</v>
      </c>
      <c r="E88" s="159"/>
      <c r="F88" s="159"/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D88" s="71" t="str">
        <f t="shared" si="0"/>
        <v/>
      </c>
      <c r="AE88" s="135" t="s">
        <v>197</v>
      </c>
      <c r="AF88" s="134">
        <v>1</v>
      </c>
      <c r="AH88" s="141" t="str">
        <f t="shared" si="1"/>
        <v>Anzahlungen von Kunden</v>
      </c>
      <c r="BA88" s="147"/>
      <c r="BB88" s="147"/>
      <c r="BC88" s="144"/>
      <c r="BD88" s="143" t="s">
        <v>225</v>
      </c>
      <c r="BE88" s="169" t="s">
        <v>61</v>
      </c>
      <c r="BF88" s="169"/>
      <c r="BG88" s="169"/>
      <c r="BH88" s="169"/>
      <c r="BI88" s="169"/>
      <c r="BJ88" s="169"/>
      <c r="BK88" s="169"/>
      <c r="BL88" s="169"/>
      <c r="BM88" s="169"/>
      <c r="BN88" s="169"/>
      <c r="BO88" s="169"/>
      <c r="BP88" s="169"/>
      <c r="BQ88" s="86"/>
      <c r="BR88" s="86"/>
      <c r="BS88" s="86"/>
      <c r="BT88" s="86"/>
      <c r="BU88" s="86"/>
      <c r="BV88" s="86"/>
      <c r="BW88" s="86"/>
      <c r="BX88" s="86"/>
      <c r="BY88" s="86"/>
      <c r="BZ88" s="86"/>
      <c r="CA88" s="86"/>
      <c r="CB88" s="86"/>
      <c r="CD88" s="146">
        <v>1</v>
      </c>
      <c r="CE88" s="140" t="s">
        <v>197</v>
      </c>
      <c r="CF88" s="142">
        <v>1</v>
      </c>
      <c r="CH88" s="145" t="str">
        <f t="shared" si="2"/>
        <v>Anzahlungen von Kunden</v>
      </c>
    </row>
    <row r="89" spans="1:86" ht="18" customHeight="1" x14ac:dyDescent="0.25">
      <c r="A89" s="33"/>
      <c r="B89" s="33"/>
      <c r="C89" s="6"/>
      <c r="D89" s="5" t="s">
        <v>225</v>
      </c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D89" s="71" t="str">
        <f t="shared" si="0"/>
        <v/>
      </c>
      <c r="AE89" s="135" t="s">
        <v>197</v>
      </c>
      <c r="AF89" s="134">
        <v>1</v>
      </c>
      <c r="AH89" s="141" t="str">
        <f t="shared" si="1"/>
        <v>Darlehen</v>
      </c>
      <c r="BA89" s="147"/>
      <c r="BB89" s="147"/>
      <c r="BC89" s="144"/>
      <c r="BD89" s="143" t="s">
        <v>225</v>
      </c>
      <c r="BE89" s="169" t="s">
        <v>62</v>
      </c>
      <c r="BF89" s="169"/>
      <c r="BG89" s="169"/>
      <c r="BH89" s="169"/>
      <c r="BI89" s="169"/>
      <c r="BJ89" s="169"/>
      <c r="BK89" s="169"/>
      <c r="BL89" s="169"/>
      <c r="BM89" s="169"/>
      <c r="BN89" s="169"/>
      <c r="BO89" s="169"/>
      <c r="BP89" s="169"/>
      <c r="BQ89" s="86"/>
      <c r="BR89" s="86"/>
      <c r="BS89" s="86"/>
      <c r="BT89" s="86"/>
      <c r="BU89" s="86"/>
      <c r="BV89" s="86"/>
      <c r="BW89" s="86"/>
      <c r="BX89" s="86"/>
      <c r="BY89" s="86"/>
      <c r="BZ89" s="86"/>
      <c r="CA89" s="86"/>
      <c r="CB89" s="86"/>
      <c r="CD89" s="146">
        <v>1</v>
      </c>
      <c r="CE89" s="140" t="s">
        <v>197</v>
      </c>
      <c r="CF89" s="142">
        <v>1</v>
      </c>
      <c r="CH89" s="145" t="str">
        <f t="shared" si="2"/>
        <v>Darlehen</v>
      </c>
    </row>
    <row r="90" spans="1:86" ht="39.950000000000003" customHeight="1" x14ac:dyDescent="0.25">
      <c r="A90" s="33"/>
      <c r="B90" s="33"/>
      <c r="C90" s="6"/>
      <c r="D90" s="5"/>
      <c r="E90" s="5"/>
      <c r="F90" s="5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BA90" s="147"/>
      <c r="BB90" s="147"/>
      <c r="BC90" s="144"/>
      <c r="BD90" s="143"/>
      <c r="BE90" s="143"/>
      <c r="BF90" s="143"/>
      <c r="BG90" s="86"/>
      <c r="BH90" s="86"/>
      <c r="BI90" s="86"/>
      <c r="BJ90" s="86"/>
      <c r="BK90" s="86"/>
      <c r="BL90" s="86"/>
      <c r="BM90" s="86"/>
      <c r="BN90" s="86"/>
      <c r="BO90" s="86"/>
      <c r="BP90" s="86"/>
      <c r="BQ90" s="86"/>
      <c r="BR90" s="86"/>
      <c r="BS90" s="86"/>
      <c r="BT90" s="86"/>
      <c r="BU90" s="86"/>
      <c r="BV90" s="86"/>
      <c r="BW90" s="86"/>
      <c r="BX90" s="86"/>
      <c r="BY90" s="86"/>
      <c r="BZ90" s="86"/>
      <c r="CA90" s="86"/>
      <c r="CB90" s="86"/>
    </row>
    <row r="91" spans="1:86" s="25" customFormat="1" ht="22.5" customHeight="1" x14ac:dyDescent="0.25">
      <c r="A91" s="36"/>
      <c r="B91" s="36"/>
      <c r="C91" s="37" t="s">
        <v>297</v>
      </c>
      <c r="D91" s="26"/>
      <c r="E91" s="26"/>
      <c r="F91" s="26"/>
      <c r="G91" s="26"/>
      <c r="H91" s="26"/>
      <c r="I91" s="26"/>
      <c r="J91" s="26"/>
      <c r="K91" s="26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66" t="s">
        <v>199</v>
      </c>
      <c r="AC91" s="28"/>
      <c r="AD91" s="77" t="s">
        <v>196</v>
      </c>
      <c r="AE91" s="78" t="s">
        <v>197</v>
      </c>
      <c r="AF91" s="77" t="s">
        <v>198</v>
      </c>
      <c r="AG91" s="28"/>
      <c r="BA91" s="36"/>
      <c r="BB91" s="36"/>
      <c r="BC91" s="37" t="s">
        <v>201</v>
      </c>
      <c r="BD91" s="26"/>
      <c r="BE91" s="26"/>
      <c r="BF91" s="26"/>
      <c r="BG91" s="26"/>
      <c r="BH91" s="26"/>
      <c r="BI91" s="26"/>
      <c r="BJ91" s="26"/>
      <c r="BK91" s="26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66" t="s">
        <v>199</v>
      </c>
      <c r="CC91" s="28"/>
      <c r="CD91" s="40" t="s">
        <v>196</v>
      </c>
      <c r="CE91" s="41" t="s">
        <v>197</v>
      </c>
      <c r="CF91" s="40" t="s">
        <v>198</v>
      </c>
      <c r="CG91" s="28"/>
    </row>
    <row r="92" spans="1:86" ht="6" customHeight="1" x14ac:dyDescent="0.25">
      <c r="A92" s="31"/>
      <c r="B92" s="31"/>
      <c r="C92" s="38"/>
      <c r="D92" s="24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23"/>
      <c r="S92" s="15"/>
      <c r="T92" s="15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BA92" s="147"/>
      <c r="BB92" s="147"/>
      <c r="BC92" s="38"/>
      <c r="BD92" s="24"/>
      <c r="BR92" s="142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</row>
    <row r="93" spans="1:86" ht="18" customHeight="1" x14ac:dyDescent="0.25">
      <c r="A93" s="33"/>
      <c r="B93" s="33"/>
      <c r="C93" s="56" t="s">
        <v>158</v>
      </c>
      <c r="D93" s="156" t="s">
        <v>282</v>
      </c>
      <c r="E93" s="156"/>
      <c r="F93" s="156"/>
      <c r="G93" s="156"/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56"/>
      <c r="Z93" s="156"/>
      <c r="AA93" s="156"/>
      <c r="AB93" s="156"/>
      <c r="BA93" s="147"/>
      <c r="BB93" s="147"/>
      <c r="BC93" s="90" t="s">
        <v>160</v>
      </c>
      <c r="BD93" s="166" t="s">
        <v>180</v>
      </c>
      <c r="BE93" s="166"/>
      <c r="BF93" s="166"/>
      <c r="BG93" s="166"/>
      <c r="BH93" s="166"/>
      <c r="BI93" s="166"/>
      <c r="BJ93" s="166"/>
      <c r="BK93" s="166"/>
      <c r="BL93" s="166"/>
      <c r="BM93" s="166"/>
      <c r="BN93" s="166"/>
      <c r="BO93" s="166"/>
      <c r="BP93" s="166"/>
      <c r="BQ93" s="166"/>
      <c r="BR93" s="166"/>
      <c r="BS93" s="166"/>
      <c r="BT93" s="166"/>
      <c r="BU93" s="166"/>
      <c r="BV93" s="166"/>
      <c r="BW93" s="166"/>
      <c r="BX93" s="166"/>
      <c r="BY93" s="166"/>
      <c r="BZ93" s="166"/>
      <c r="CA93" s="166"/>
      <c r="CB93" s="166"/>
    </row>
    <row r="94" spans="1:86" ht="18" customHeight="1" x14ac:dyDescent="0.25">
      <c r="A94" s="33"/>
      <c r="B94" s="33"/>
      <c r="C94" s="34"/>
      <c r="D94" s="5" t="s">
        <v>225</v>
      </c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8"/>
      <c r="X94" s="8"/>
      <c r="Y94" s="8"/>
      <c r="Z94" s="8"/>
      <c r="AA94" s="8"/>
      <c r="AB94" s="8"/>
      <c r="AD94" s="71" t="str">
        <f>IF(E94="","",IF(COUNTIF($AH$94:$AH$97,E94)&gt;0,1/COUNTIF($E$94:$E$97,E94),0))</f>
        <v/>
      </c>
      <c r="AE94" s="135" t="s">
        <v>197</v>
      </c>
      <c r="AF94" s="134">
        <v>1</v>
      </c>
      <c r="AH94" s="141" t="str">
        <f>IF(CH94="","",CH94)</f>
        <v>Selbstfinanzierung</v>
      </c>
      <c r="BA94" s="147"/>
      <c r="BB94" s="147"/>
      <c r="BC94" s="91"/>
      <c r="BD94" s="143" t="s">
        <v>225</v>
      </c>
      <c r="BE94" s="162" t="s">
        <v>27</v>
      </c>
      <c r="BF94" s="162"/>
      <c r="BG94" s="162"/>
      <c r="BH94" s="162"/>
      <c r="BI94" s="162"/>
      <c r="BJ94" s="162"/>
      <c r="BK94" s="162"/>
      <c r="BL94" s="162"/>
      <c r="BM94" s="162"/>
      <c r="BN94" s="162"/>
      <c r="BO94" s="162"/>
      <c r="BP94" s="162"/>
      <c r="BQ94" s="162"/>
      <c r="BR94" s="162"/>
      <c r="BS94" s="162"/>
      <c r="BT94" s="162"/>
      <c r="BU94" s="162"/>
      <c r="BV94" s="163"/>
      <c r="BW94" s="86"/>
      <c r="BX94" s="86"/>
      <c r="BY94" s="86"/>
      <c r="BZ94" s="86"/>
      <c r="CA94" s="86"/>
      <c r="CB94" s="86"/>
      <c r="CD94" s="146">
        <v>1</v>
      </c>
      <c r="CE94" s="140" t="s">
        <v>197</v>
      </c>
      <c r="CF94" s="142">
        <v>1</v>
      </c>
      <c r="CH94" s="145" t="str">
        <f>BE94</f>
        <v>Selbstfinanzierung</v>
      </c>
    </row>
    <row r="95" spans="1:86" ht="18" customHeight="1" x14ac:dyDescent="0.25">
      <c r="A95" s="33"/>
      <c r="B95" s="33"/>
      <c r="C95" s="34"/>
      <c r="D95" s="5" t="s">
        <v>225</v>
      </c>
      <c r="E95" s="154"/>
      <c r="F95" s="154"/>
      <c r="G95" s="154"/>
      <c r="H95" s="154"/>
      <c r="I95" s="154"/>
      <c r="J95" s="154"/>
      <c r="K95" s="154"/>
      <c r="L95" s="154"/>
      <c r="M95" s="154"/>
      <c r="N95" s="154"/>
      <c r="O95" s="154"/>
      <c r="P95" s="154"/>
      <c r="Q95" s="154"/>
      <c r="R95" s="154"/>
      <c r="S95" s="154"/>
      <c r="T95" s="154"/>
      <c r="U95" s="154"/>
      <c r="V95" s="154"/>
      <c r="W95" s="8"/>
      <c r="X95" s="8"/>
      <c r="Y95" s="8"/>
      <c r="Z95" s="8"/>
      <c r="AA95" s="8"/>
      <c r="AB95" s="8"/>
      <c r="AD95" s="71" t="str">
        <f>IF(E95="","",IF(COUNTIF($AH$94:$AH$97,E95)&gt;0,1/COUNTIF($E$94:$E$97,E95),0))</f>
        <v/>
      </c>
      <c r="AE95" s="135" t="s">
        <v>197</v>
      </c>
      <c r="AF95" s="134">
        <v>1</v>
      </c>
      <c r="AH95" s="141" t="str">
        <f>IF(CH95="","",CH95)</f>
        <v>Abschreibungen</v>
      </c>
      <c r="BA95" s="147"/>
      <c r="BB95" s="147"/>
      <c r="BC95" s="91"/>
      <c r="BD95" s="143" t="s">
        <v>225</v>
      </c>
      <c r="BE95" s="164" t="s">
        <v>28</v>
      </c>
      <c r="BF95" s="164"/>
      <c r="BG95" s="164"/>
      <c r="BH95" s="164"/>
      <c r="BI95" s="164"/>
      <c r="BJ95" s="164"/>
      <c r="BK95" s="164"/>
      <c r="BL95" s="164"/>
      <c r="BM95" s="164"/>
      <c r="BN95" s="164"/>
      <c r="BO95" s="164"/>
      <c r="BP95" s="164"/>
      <c r="BQ95" s="164"/>
      <c r="BR95" s="164"/>
      <c r="BS95" s="164"/>
      <c r="BT95" s="164"/>
      <c r="BU95" s="164"/>
      <c r="BV95" s="165"/>
      <c r="BW95" s="86"/>
      <c r="BX95" s="86"/>
      <c r="BY95" s="86"/>
      <c r="BZ95" s="86"/>
      <c r="CA95" s="86"/>
      <c r="CB95" s="86"/>
      <c r="CD95" s="146">
        <v>1</v>
      </c>
      <c r="CE95" s="140" t="s">
        <v>197</v>
      </c>
      <c r="CF95" s="142">
        <v>1</v>
      </c>
      <c r="CH95" s="145" t="str">
        <f>BE95</f>
        <v>Abschreibungen</v>
      </c>
    </row>
    <row r="96" spans="1:86" ht="18" customHeight="1" x14ac:dyDescent="0.25">
      <c r="A96" s="33"/>
      <c r="B96" s="33"/>
      <c r="C96" s="34"/>
      <c r="D96" s="5" t="s">
        <v>225</v>
      </c>
      <c r="E96" s="154"/>
      <c r="F96" s="154"/>
      <c r="G96" s="154"/>
      <c r="H96" s="154"/>
      <c r="I96" s="154"/>
      <c r="J96" s="154"/>
      <c r="K96" s="154"/>
      <c r="L96" s="154"/>
      <c r="M96" s="154"/>
      <c r="N96" s="154"/>
      <c r="O96" s="154"/>
      <c r="P96" s="154"/>
      <c r="Q96" s="154"/>
      <c r="R96" s="154"/>
      <c r="S96" s="154"/>
      <c r="T96" s="154"/>
      <c r="U96" s="154"/>
      <c r="V96" s="154"/>
      <c r="W96" s="8"/>
      <c r="X96" s="8"/>
      <c r="Y96" s="8"/>
      <c r="Z96" s="8"/>
      <c r="AA96" s="8"/>
      <c r="AB96" s="8"/>
      <c r="AD96" s="71" t="str">
        <f>IF(E96="","",IF(COUNTIF($AH$94:$AH$97,E96)&gt;0,1/COUNTIF($E$94:$E$97,E96),0))</f>
        <v/>
      </c>
      <c r="AE96" s="135" t="s">
        <v>197</v>
      </c>
      <c r="AF96" s="134">
        <v>1</v>
      </c>
      <c r="AH96" s="141" t="str">
        <f>IF(CH96="","",CH96)</f>
        <v>Vermögensumschichtung oder Vermögensverkauf</v>
      </c>
      <c r="BA96" s="147"/>
      <c r="BB96" s="147"/>
      <c r="BC96" s="91"/>
      <c r="BD96" s="143" t="s">
        <v>225</v>
      </c>
      <c r="BE96" s="164" t="s">
        <v>29</v>
      </c>
      <c r="BF96" s="164"/>
      <c r="BG96" s="164"/>
      <c r="BH96" s="164"/>
      <c r="BI96" s="164"/>
      <c r="BJ96" s="164"/>
      <c r="BK96" s="164"/>
      <c r="BL96" s="164"/>
      <c r="BM96" s="164"/>
      <c r="BN96" s="164"/>
      <c r="BO96" s="164"/>
      <c r="BP96" s="164"/>
      <c r="BQ96" s="164"/>
      <c r="BR96" s="164"/>
      <c r="BS96" s="164"/>
      <c r="BT96" s="164"/>
      <c r="BU96" s="164"/>
      <c r="BV96" s="165"/>
      <c r="BW96" s="86"/>
      <c r="BX96" s="86"/>
      <c r="BY96" s="86"/>
      <c r="BZ96" s="86"/>
      <c r="CA96" s="86"/>
      <c r="CB96" s="86"/>
      <c r="CD96" s="146">
        <v>1</v>
      </c>
      <c r="CE96" s="140" t="s">
        <v>197</v>
      </c>
      <c r="CF96" s="142">
        <v>1</v>
      </c>
      <c r="CH96" s="145" t="str">
        <f>BE96</f>
        <v>Vermögensumschichtung oder Vermögensverkauf</v>
      </c>
    </row>
    <row r="97" spans="1:86" ht="18" customHeight="1" x14ac:dyDescent="0.25">
      <c r="A97" s="33"/>
      <c r="B97" s="33"/>
      <c r="C97" s="34"/>
      <c r="D97" s="5" t="s">
        <v>225</v>
      </c>
      <c r="E97" s="154"/>
      <c r="F97" s="154"/>
      <c r="G97" s="154"/>
      <c r="H97" s="154"/>
      <c r="I97" s="154"/>
      <c r="J97" s="154"/>
      <c r="K97" s="154"/>
      <c r="L97" s="154"/>
      <c r="M97" s="154"/>
      <c r="N97" s="154"/>
      <c r="O97" s="154"/>
      <c r="P97" s="154"/>
      <c r="Q97" s="154"/>
      <c r="R97" s="154"/>
      <c r="S97" s="154"/>
      <c r="T97" s="154"/>
      <c r="U97" s="154"/>
      <c r="V97" s="154"/>
      <c r="W97" s="8"/>
      <c r="X97" s="8"/>
      <c r="Y97" s="8"/>
      <c r="Z97" s="8"/>
      <c r="AA97" s="8"/>
      <c r="AB97" s="8"/>
      <c r="AD97" s="71" t="str">
        <f>IF(E97="","",IF(COUNTIF($AH$94:$AH$97,E97)&gt;0,1/COUNTIF($E$94:$E$97,E97),0))</f>
        <v/>
      </c>
      <c r="AE97" s="135" t="s">
        <v>197</v>
      </c>
      <c r="AF97" s="134">
        <v>1</v>
      </c>
      <c r="AH97" s="141" t="str">
        <f>IF(CH97="","",CH97)</f>
        <v>Rückstellungen</v>
      </c>
      <c r="BA97" s="147"/>
      <c r="BB97" s="147"/>
      <c r="BC97" s="91"/>
      <c r="BD97" s="143" t="s">
        <v>225</v>
      </c>
      <c r="BE97" s="164" t="s">
        <v>30</v>
      </c>
      <c r="BF97" s="164"/>
      <c r="BG97" s="164"/>
      <c r="BH97" s="164"/>
      <c r="BI97" s="164"/>
      <c r="BJ97" s="164"/>
      <c r="BK97" s="164"/>
      <c r="BL97" s="164"/>
      <c r="BM97" s="164"/>
      <c r="BN97" s="164"/>
      <c r="BO97" s="164"/>
      <c r="BP97" s="164"/>
      <c r="BQ97" s="164"/>
      <c r="BR97" s="164"/>
      <c r="BS97" s="164"/>
      <c r="BT97" s="164"/>
      <c r="BU97" s="164"/>
      <c r="BV97" s="165"/>
      <c r="BW97" s="86"/>
      <c r="BX97" s="86"/>
      <c r="BY97" s="86"/>
      <c r="BZ97" s="86"/>
      <c r="CA97" s="86"/>
      <c r="CB97" s="86"/>
      <c r="CD97" s="146">
        <v>1</v>
      </c>
      <c r="CE97" s="140" t="s">
        <v>197</v>
      </c>
      <c r="CF97" s="142">
        <v>1</v>
      </c>
      <c r="CH97" s="145" t="str">
        <f>BE97</f>
        <v>Rückstellungen</v>
      </c>
    </row>
    <row r="98" spans="1:86" ht="18" customHeight="1" x14ac:dyDescent="0.25">
      <c r="A98" s="33"/>
      <c r="B98" s="33"/>
      <c r="C98" s="34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8"/>
      <c r="U98" s="8"/>
      <c r="V98" s="8"/>
      <c r="W98" s="8"/>
      <c r="X98" s="8"/>
      <c r="Y98" s="8"/>
      <c r="Z98" s="8"/>
      <c r="AA98" s="8"/>
      <c r="AB98" s="8"/>
      <c r="BA98" s="147"/>
      <c r="BB98" s="147"/>
      <c r="BC98" s="91"/>
      <c r="BD98" s="143"/>
      <c r="BE98" s="143"/>
      <c r="BF98" s="143"/>
      <c r="BG98" s="143"/>
      <c r="BH98" s="143"/>
      <c r="BI98" s="143"/>
      <c r="BJ98" s="143"/>
      <c r="BK98" s="143"/>
      <c r="BL98" s="143"/>
      <c r="BM98" s="143"/>
      <c r="BN98" s="143"/>
      <c r="BO98" s="143"/>
      <c r="BP98" s="143"/>
      <c r="BQ98" s="143"/>
      <c r="BR98" s="143"/>
      <c r="BS98" s="143"/>
      <c r="BT98" s="86"/>
      <c r="BU98" s="86"/>
      <c r="BV98" s="86"/>
      <c r="BW98" s="86"/>
      <c r="BX98" s="86"/>
      <c r="BY98" s="86"/>
      <c r="BZ98" s="86"/>
      <c r="CA98" s="86"/>
      <c r="CB98" s="86"/>
    </row>
    <row r="99" spans="1:86" ht="33.950000000000003" customHeight="1" x14ac:dyDescent="0.25">
      <c r="A99" s="33"/>
      <c r="B99" s="33"/>
      <c r="C99" s="56" t="s">
        <v>159</v>
      </c>
      <c r="D99" s="156" t="s">
        <v>303</v>
      </c>
      <c r="E99" s="156"/>
      <c r="F99" s="156"/>
      <c r="G99" s="156"/>
      <c r="H99" s="156"/>
      <c r="I99" s="156"/>
      <c r="J99" s="156"/>
      <c r="K99" s="156"/>
      <c r="L99" s="156"/>
      <c r="M99" s="156"/>
      <c r="N99" s="156"/>
      <c r="O99" s="156"/>
      <c r="P99" s="156"/>
      <c r="Q99" s="156"/>
      <c r="R99" s="156"/>
      <c r="S99" s="156"/>
      <c r="T99" s="156"/>
      <c r="U99" s="156"/>
      <c r="V99" s="156"/>
      <c r="W99" s="156"/>
      <c r="X99" s="156"/>
      <c r="Y99" s="156"/>
      <c r="Z99" s="156"/>
      <c r="AA99" s="156"/>
      <c r="AB99" s="156"/>
      <c r="BA99" s="147"/>
      <c r="BB99" s="147"/>
      <c r="BC99" s="90" t="s">
        <v>163</v>
      </c>
      <c r="BD99" s="166" t="s">
        <v>273</v>
      </c>
      <c r="BE99" s="166"/>
      <c r="BF99" s="166"/>
      <c r="BG99" s="166"/>
      <c r="BH99" s="166"/>
      <c r="BI99" s="166"/>
      <c r="BJ99" s="166"/>
      <c r="BK99" s="166"/>
      <c r="BL99" s="166"/>
      <c r="BM99" s="166"/>
      <c r="BN99" s="166"/>
      <c r="BO99" s="166"/>
      <c r="BP99" s="166"/>
      <c r="BQ99" s="166"/>
      <c r="BR99" s="166"/>
      <c r="BS99" s="166"/>
      <c r="BT99" s="166"/>
      <c r="BU99" s="166"/>
      <c r="BV99" s="166"/>
      <c r="BW99" s="166"/>
      <c r="BX99" s="166"/>
      <c r="BY99" s="166"/>
      <c r="BZ99" s="166"/>
      <c r="CA99" s="166"/>
      <c r="CB99" s="166"/>
    </row>
    <row r="100" spans="1:86" ht="18" customHeight="1" x14ac:dyDescent="0.25">
      <c r="A100" s="33"/>
      <c r="B100" s="33"/>
      <c r="C100" s="34"/>
      <c r="D100" s="84"/>
      <c r="E100" s="7" t="s">
        <v>24</v>
      </c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8"/>
      <c r="U100" s="8"/>
      <c r="V100" s="8"/>
      <c r="W100" s="8"/>
      <c r="X100" s="8"/>
      <c r="Y100" s="8"/>
      <c r="Z100" s="8"/>
      <c r="AA100" s="8"/>
      <c r="AB100" s="8"/>
      <c r="AD100" s="71" t="str">
        <f>IF(D100="","",SUM(IF(AH100="",0,IF(AH100=CH100,1,0)),IF(AI100="",0,IF(AI100=CI100,1,0)),IF(AJ100="",0,IF(AJ100=CJ100,1,0)),IF(AK100="",0,IF(AK100=CK100,1,0))))</f>
        <v/>
      </c>
      <c r="AE100" s="135" t="s">
        <v>197</v>
      </c>
      <c r="AF100" s="134">
        <v>1</v>
      </c>
      <c r="AH100" s="72">
        <f>D100</f>
        <v>0</v>
      </c>
      <c r="AI100" s="138"/>
      <c r="AJ100" s="138"/>
      <c r="AK100" s="138"/>
      <c r="BA100" s="147"/>
      <c r="BB100" s="147"/>
      <c r="BC100" s="91"/>
      <c r="BD100" s="132" t="s">
        <v>22</v>
      </c>
      <c r="BE100" s="88" t="s">
        <v>24</v>
      </c>
      <c r="BG100" s="143"/>
      <c r="BH100" s="143"/>
      <c r="BI100" s="143"/>
      <c r="BJ100" s="143"/>
      <c r="BK100" s="143"/>
      <c r="BL100" s="143"/>
      <c r="BM100" s="143"/>
      <c r="BN100" s="143"/>
      <c r="BO100" s="143"/>
      <c r="BP100" s="143"/>
      <c r="BQ100" s="143"/>
      <c r="BR100" s="143"/>
      <c r="BS100" s="143"/>
      <c r="BT100" s="86"/>
      <c r="BU100" s="86"/>
      <c r="BV100" s="86"/>
      <c r="BW100" s="86"/>
      <c r="BX100" s="86"/>
      <c r="BY100" s="86"/>
      <c r="BZ100" s="86"/>
      <c r="CA100" s="86"/>
      <c r="CB100" s="86"/>
      <c r="CD100" s="146">
        <v>1</v>
      </c>
      <c r="CE100" s="140" t="s">
        <v>197</v>
      </c>
      <c r="CF100" s="142">
        <v>1</v>
      </c>
      <c r="CH100" s="145" t="str">
        <f>BD100</f>
        <v>A</v>
      </c>
    </row>
    <row r="101" spans="1:86" ht="8.1" customHeight="1" x14ac:dyDescent="0.25">
      <c r="A101" s="33"/>
      <c r="B101" s="33"/>
      <c r="C101" s="34"/>
      <c r="D101" s="9"/>
      <c r="E101" s="7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8"/>
      <c r="U101" s="8"/>
      <c r="V101" s="8"/>
      <c r="W101" s="8"/>
      <c r="X101" s="8"/>
      <c r="Y101" s="8"/>
      <c r="Z101" s="8"/>
      <c r="AA101" s="8"/>
      <c r="AB101" s="8"/>
      <c r="BA101" s="147"/>
      <c r="BB101" s="147"/>
      <c r="BC101" s="91"/>
      <c r="BD101" s="89"/>
      <c r="BE101" s="88"/>
      <c r="BG101" s="143"/>
      <c r="BH101" s="143"/>
      <c r="BI101" s="143"/>
      <c r="BJ101" s="143"/>
      <c r="BK101" s="143"/>
      <c r="BL101" s="143"/>
      <c r="BM101" s="143"/>
      <c r="BN101" s="143"/>
      <c r="BO101" s="143"/>
      <c r="BP101" s="143"/>
      <c r="BQ101" s="143"/>
      <c r="BR101" s="143"/>
      <c r="BS101" s="143"/>
      <c r="BT101" s="86"/>
      <c r="BU101" s="86"/>
      <c r="BV101" s="86"/>
      <c r="BW101" s="86"/>
      <c r="BX101" s="86"/>
      <c r="BY101" s="86"/>
      <c r="BZ101" s="86"/>
      <c r="CA101" s="86"/>
      <c r="CB101" s="86"/>
    </row>
    <row r="102" spans="1:86" ht="18" customHeight="1" x14ac:dyDescent="0.25">
      <c r="A102" s="33"/>
      <c r="B102" s="33"/>
      <c r="C102" s="34"/>
      <c r="D102" s="84"/>
      <c r="E102" s="7" t="s">
        <v>25</v>
      </c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8"/>
      <c r="U102" s="8"/>
      <c r="V102" s="8"/>
      <c r="W102" s="8"/>
      <c r="X102" s="8"/>
      <c r="Y102" s="8"/>
      <c r="Z102" s="8"/>
      <c r="AA102" s="8"/>
      <c r="AB102" s="8"/>
      <c r="AD102" s="71" t="str">
        <f>IF(D102="","",SUM(IF(AH102="",0,IF(AH102=CH102,1,0)),IF(AI102="",0,IF(AI102=CI102,1,0)),IF(AJ102="",0,IF(AJ102=CJ102,1,0)),IF(AK102="",0,IF(AK102=CK102,1,0))))</f>
        <v/>
      </c>
      <c r="AE102" s="135" t="s">
        <v>197</v>
      </c>
      <c r="AF102" s="134">
        <v>1</v>
      </c>
      <c r="AH102" s="72">
        <f>D102</f>
        <v>0</v>
      </c>
      <c r="AI102" s="138"/>
      <c r="AJ102" s="138"/>
      <c r="AK102" s="138"/>
      <c r="BA102" s="147"/>
      <c r="BB102" s="147"/>
      <c r="BC102" s="91"/>
      <c r="BD102" s="132" t="s">
        <v>13</v>
      </c>
      <c r="BE102" s="88" t="s">
        <v>25</v>
      </c>
      <c r="BG102" s="143"/>
      <c r="BH102" s="143"/>
      <c r="BI102" s="143"/>
      <c r="BJ102" s="143"/>
      <c r="BK102" s="143"/>
      <c r="BL102" s="143"/>
      <c r="BM102" s="143"/>
      <c r="BN102" s="143"/>
      <c r="BO102" s="143"/>
      <c r="BP102" s="143"/>
      <c r="BQ102" s="143"/>
      <c r="BR102" s="143"/>
      <c r="BS102" s="143"/>
      <c r="BT102" s="86"/>
      <c r="BU102" s="86"/>
      <c r="BV102" s="86"/>
      <c r="BW102" s="86"/>
      <c r="BX102" s="86"/>
      <c r="BY102" s="86"/>
      <c r="BZ102" s="86"/>
      <c r="CA102" s="86"/>
      <c r="CB102" s="86"/>
      <c r="CD102" s="146">
        <v>1</v>
      </c>
      <c r="CE102" s="140" t="s">
        <v>197</v>
      </c>
      <c r="CF102" s="142">
        <v>1</v>
      </c>
      <c r="CH102" s="145" t="str">
        <f>BD102</f>
        <v>I</v>
      </c>
    </row>
    <row r="103" spans="1:86" ht="8.1" customHeight="1" x14ac:dyDescent="0.25">
      <c r="A103" s="33"/>
      <c r="B103" s="33"/>
      <c r="C103" s="34"/>
      <c r="D103" s="9"/>
      <c r="E103" s="7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8"/>
      <c r="U103" s="8"/>
      <c r="V103" s="8"/>
      <c r="W103" s="8"/>
      <c r="X103" s="8"/>
      <c r="Y103" s="8"/>
      <c r="Z103" s="8"/>
      <c r="AA103" s="8"/>
      <c r="AB103" s="8"/>
      <c r="BA103" s="147"/>
      <c r="BB103" s="147"/>
      <c r="BC103" s="91"/>
      <c r="BD103" s="89"/>
      <c r="BE103" s="88"/>
      <c r="BG103" s="143"/>
      <c r="BH103" s="143"/>
      <c r="BI103" s="143"/>
      <c r="BJ103" s="143"/>
      <c r="BK103" s="143"/>
      <c r="BL103" s="143"/>
      <c r="BM103" s="143"/>
      <c r="BN103" s="143"/>
      <c r="BO103" s="143"/>
      <c r="BP103" s="143"/>
      <c r="BQ103" s="143"/>
      <c r="BR103" s="143"/>
      <c r="BS103" s="143"/>
      <c r="BT103" s="86"/>
      <c r="BU103" s="86"/>
      <c r="BV103" s="86"/>
      <c r="BW103" s="86"/>
      <c r="BX103" s="86"/>
      <c r="BY103" s="86"/>
      <c r="BZ103" s="86"/>
      <c r="CA103" s="86"/>
      <c r="CB103" s="86"/>
    </row>
    <row r="104" spans="1:86" ht="18" customHeight="1" x14ac:dyDescent="0.25">
      <c r="A104" s="33"/>
      <c r="B104" s="33"/>
      <c r="C104" s="34"/>
      <c r="D104" s="84"/>
      <c r="E104" s="7" t="s">
        <v>23</v>
      </c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8"/>
      <c r="U104" s="8"/>
      <c r="V104" s="8"/>
      <c r="W104" s="8"/>
      <c r="X104" s="8"/>
      <c r="Y104" s="8"/>
      <c r="Z104" s="8"/>
      <c r="AA104" s="8"/>
      <c r="AB104" s="8"/>
      <c r="AD104" s="71" t="str">
        <f>IF(D104="","",SUM(IF(AH104="",0,IF(AH104=CH104,1,0)),IF(AI104="",0,IF(AI104=CI104,1,0)),IF(AJ104="",0,IF(AJ104=CJ104,1,0)),IF(AK104="",0,IF(AK104=CK104,1,0))))</f>
        <v/>
      </c>
      <c r="AE104" s="135" t="s">
        <v>197</v>
      </c>
      <c r="AF104" s="134">
        <v>1</v>
      </c>
      <c r="AH104" s="72">
        <f>D104</f>
        <v>0</v>
      </c>
      <c r="AI104" s="138"/>
      <c r="AJ104" s="138"/>
      <c r="AK104" s="138"/>
      <c r="BA104" s="147"/>
      <c r="BB104" s="147"/>
      <c r="BC104" s="91"/>
      <c r="BD104" s="132" t="s">
        <v>22</v>
      </c>
      <c r="BE104" s="88" t="s">
        <v>23</v>
      </c>
      <c r="BG104" s="143"/>
      <c r="BH104" s="143"/>
      <c r="BI104" s="143"/>
      <c r="BJ104" s="143"/>
      <c r="BK104" s="143"/>
      <c r="BL104" s="143"/>
      <c r="BM104" s="143"/>
      <c r="BN104" s="143"/>
      <c r="BO104" s="143"/>
      <c r="BP104" s="143"/>
      <c r="BQ104" s="143"/>
      <c r="BR104" s="143"/>
      <c r="BS104" s="143"/>
      <c r="BT104" s="86"/>
      <c r="BU104" s="86"/>
      <c r="BV104" s="86"/>
      <c r="BW104" s="86"/>
      <c r="BX104" s="86"/>
      <c r="BY104" s="86"/>
      <c r="BZ104" s="86"/>
      <c r="CA104" s="86"/>
      <c r="CB104" s="86"/>
      <c r="CD104" s="146">
        <v>1</v>
      </c>
      <c r="CE104" s="140" t="s">
        <v>197</v>
      </c>
      <c r="CF104" s="142">
        <v>1</v>
      </c>
      <c r="CH104" s="145" t="str">
        <f>BD104</f>
        <v>A</v>
      </c>
    </row>
    <row r="105" spans="1:86" ht="8.1" customHeight="1" x14ac:dyDescent="0.25">
      <c r="A105" s="33"/>
      <c r="B105" s="33"/>
      <c r="C105" s="34"/>
      <c r="D105" s="9"/>
      <c r="E105" s="7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8"/>
      <c r="U105" s="8"/>
      <c r="V105" s="8"/>
      <c r="W105" s="8"/>
      <c r="X105" s="8"/>
      <c r="Y105" s="8"/>
      <c r="Z105" s="8"/>
      <c r="AA105" s="8"/>
      <c r="AB105" s="8"/>
      <c r="BA105" s="147"/>
      <c r="BB105" s="147"/>
      <c r="BC105" s="91"/>
      <c r="BD105" s="89"/>
      <c r="BE105" s="88"/>
      <c r="BG105" s="143"/>
      <c r="BH105" s="143"/>
      <c r="BI105" s="143"/>
      <c r="BJ105" s="143"/>
      <c r="BK105" s="143"/>
      <c r="BL105" s="143"/>
      <c r="BM105" s="143"/>
      <c r="BN105" s="143"/>
      <c r="BO105" s="143"/>
      <c r="BP105" s="143"/>
      <c r="BQ105" s="143"/>
      <c r="BR105" s="143"/>
      <c r="BS105" s="143"/>
      <c r="BT105" s="86"/>
      <c r="BU105" s="86"/>
      <c r="BV105" s="86"/>
      <c r="BW105" s="86"/>
      <c r="BX105" s="86"/>
      <c r="BY105" s="86"/>
      <c r="BZ105" s="86"/>
      <c r="CA105" s="86"/>
      <c r="CB105" s="86"/>
    </row>
    <row r="106" spans="1:86" ht="18" customHeight="1" x14ac:dyDescent="0.25">
      <c r="A106" s="33"/>
      <c r="B106" s="33"/>
      <c r="C106" s="34"/>
      <c r="D106" s="84"/>
      <c r="E106" s="7" t="s">
        <v>26</v>
      </c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8"/>
      <c r="U106" s="8"/>
      <c r="V106" s="8"/>
      <c r="W106" s="8"/>
      <c r="X106" s="8"/>
      <c r="Y106" s="8"/>
      <c r="Z106" s="8"/>
      <c r="AA106" s="8"/>
      <c r="AB106" s="8"/>
      <c r="AD106" s="71" t="str">
        <f>IF(D106="","",SUM(IF(AH106="",0,IF(AH106=CH106,1,0)),IF(AI106="",0,IF(AI106=CI106,1,0)),IF(AJ106="",0,IF(AJ106=CJ106,1,0)),IF(AK106="",0,IF(AK106=CK106,1,0))))</f>
        <v/>
      </c>
      <c r="AE106" s="135" t="s">
        <v>197</v>
      </c>
      <c r="AF106" s="134">
        <v>1</v>
      </c>
      <c r="AH106" s="72">
        <f>D106</f>
        <v>0</v>
      </c>
      <c r="AI106" s="138"/>
      <c r="AJ106" s="138"/>
      <c r="AK106" s="138"/>
      <c r="BA106" s="147"/>
      <c r="BB106" s="147"/>
      <c r="BC106" s="91"/>
      <c r="BD106" s="132" t="s">
        <v>13</v>
      </c>
      <c r="BE106" s="88" t="s">
        <v>26</v>
      </c>
      <c r="BG106" s="143"/>
      <c r="BH106" s="143"/>
      <c r="BI106" s="143"/>
      <c r="BJ106" s="143"/>
      <c r="BK106" s="143"/>
      <c r="BL106" s="143"/>
      <c r="BM106" s="143"/>
      <c r="BN106" s="143"/>
      <c r="BO106" s="143"/>
      <c r="BP106" s="143"/>
      <c r="BQ106" s="143"/>
      <c r="BR106" s="143"/>
      <c r="BS106" s="143"/>
      <c r="BT106" s="86"/>
      <c r="BU106" s="86"/>
      <c r="BV106" s="86"/>
      <c r="BW106" s="86"/>
      <c r="BX106" s="86"/>
      <c r="BY106" s="86"/>
      <c r="BZ106" s="86"/>
      <c r="CA106" s="86"/>
      <c r="CB106" s="86"/>
      <c r="CD106" s="146">
        <v>1</v>
      </c>
      <c r="CE106" s="140" t="s">
        <v>197</v>
      </c>
      <c r="CF106" s="142">
        <v>1</v>
      </c>
      <c r="CH106" s="145" t="str">
        <f>BD106</f>
        <v>I</v>
      </c>
    </row>
    <row r="107" spans="1:86" ht="18" customHeight="1" x14ac:dyDescent="0.25">
      <c r="A107" s="33"/>
      <c r="B107" s="33"/>
      <c r="C107" s="34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8"/>
      <c r="U107" s="8"/>
      <c r="V107" s="8"/>
      <c r="W107" s="8"/>
      <c r="X107" s="8"/>
      <c r="Y107" s="8"/>
      <c r="Z107" s="8"/>
      <c r="AA107" s="8"/>
      <c r="AB107" s="8"/>
      <c r="BA107" s="147"/>
      <c r="BB107" s="147"/>
      <c r="BC107" s="91"/>
      <c r="BD107" s="143"/>
      <c r="BE107" s="143"/>
      <c r="BF107" s="143"/>
      <c r="BG107" s="143"/>
      <c r="BH107" s="143"/>
      <c r="BI107" s="143"/>
      <c r="BJ107" s="143"/>
      <c r="BK107" s="143"/>
      <c r="BL107" s="143"/>
      <c r="BM107" s="143"/>
      <c r="BN107" s="143"/>
      <c r="BO107" s="143"/>
      <c r="BP107" s="143"/>
      <c r="BQ107" s="143"/>
      <c r="BR107" s="143"/>
      <c r="BS107" s="143"/>
      <c r="BT107" s="86"/>
      <c r="BU107" s="86"/>
      <c r="BV107" s="86"/>
      <c r="BW107" s="86"/>
      <c r="BX107" s="86"/>
      <c r="BY107" s="86"/>
      <c r="BZ107" s="86"/>
      <c r="CA107" s="86"/>
      <c r="CB107" s="86"/>
    </row>
    <row r="108" spans="1:86" ht="18" customHeight="1" x14ac:dyDescent="0.25">
      <c r="A108" s="33"/>
      <c r="B108" s="33"/>
      <c r="C108" s="56" t="s">
        <v>160</v>
      </c>
      <c r="D108" s="156" t="s">
        <v>283</v>
      </c>
      <c r="E108" s="156"/>
      <c r="F108" s="156"/>
      <c r="G108" s="156"/>
      <c r="H108" s="156"/>
      <c r="I108" s="156"/>
      <c r="J108" s="156"/>
      <c r="K108" s="156"/>
      <c r="L108" s="156"/>
      <c r="M108" s="156"/>
      <c r="N108" s="156"/>
      <c r="O108" s="156"/>
      <c r="P108" s="156"/>
      <c r="Q108" s="156"/>
      <c r="R108" s="156"/>
      <c r="S108" s="156"/>
      <c r="T108" s="156"/>
      <c r="U108" s="156"/>
      <c r="V108" s="156"/>
      <c r="W108" s="156"/>
      <c r="X108" s="156"/>
      <c r="Y108" s="156"/>
      <c r="Z108" s="156"/>
      <c r="AA108" s="156"/>
      <c r="AB108" s="156"/>
      <c r="BA108" s="147"/>
      <c r="BB108" s="147"/>
      <c r="BC108" s="90" t="s">
        <v>161</v>
      </c>
      <c r="BD108" s="166" t="s">
        <v>181</v>
      </c>
      <c r="BE108" s="166"/>
      <c r="BF108" s="166"/>
      <c r="BG108" s="166"/>
      <c r="BH108" s="166"/>
      <c r="BI108" s="166"/>
      <c r="BJ108" s="166"/>
      <c r="BK108" s="166"/>
      <c r="BL108" s="166"/>
      <c r="BM108" s="166"/>
      <c r="BN108" s="166"/>
      <c r="BO108" s="166"/>
      <c r="BP108" s="166"/>
      <c r="BQ108" s="166"/>
      <c r="BR108" s="166"/>
      <c r="BS108" s="166"/>
      <c r="BT108" s="166"/>
      <c r="BU108" s="166"/>
      <c r="BV108" s="166"/>
      <c r="BW108" s="166"/>
      <c r="BX108" s="166"/>
      <c r="BY108" s="166"/>
      <c r="BZ108" s="166"/>
      <c r="CA108" s="166"/>
      <c r="CB108" s="166"/>
    </row>
    <row r="109" spans="1:86" ht="18" customHeight="1" x14ac:dyDescent="0.25">
      <c r="A109" s="33"/>
      <c r="B109" s="33"/>
      <c r="C109" s="34"/>
      <c r="D109" s="84"/>
      <c r="E109" s="7" t="s">
        <v>31</v>
      </c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8"/>
      <c r="U109" s="8"/>
      <c r="V109" s="8"/>
      <c r="W109" s="8"/>
      <c r="X109" s="8"/>
      <c r="Y109" s="8"/>
      <c r="Z109" s="8"/>
      <c r="AA109" s="8"/>
      <c r="AB109" s="8"/>
      <c r="AD109" s="71" t="str">
        <f>IF(COUNTIF(AH109:AH125,"x")=0,"",SUM(IF(AND(CH109="x",AH109=CH109),1,0),IF(AND(CH113="x",AH113=CH113),1,0),IF(AND(CH111="x",AH111=CH111),1,0),IF(AND(CH115="x",AH115=CH115),1,0),IF(AND(CH117="x",AH117=CH117),1,0),IF(AND(CH123="x",AH123=CH123),1,0),IF(AND(CH125="x",AH125=CH125),1,0),IF(AND(CH119="x",AH119=CH119),1,0),IF(AND(CH121="x",AH121=CH121),1,0))-(IF(COUNTIF(AH109:AH125,"x")&gt;AF109,COUNTIF(AH109:AH125,"x")-AF109,0)))</f>
        <v/>
      </c>
      <c r="AE109" s="135" t="s">
        <v>197</v>
      </c>
      <c r="AF109" s="134">
        <v>5</v>
      </c>
      <c r="AH109" s="72">
        <f>D109</f>
        <v>0</v>
      </c>
      <c r="AI109" s="138"/>
      <c r="AJ109" s="138"/>
      <c r="AK109" s="138"/>
      <c r="BA109" s="147"/>
      <c r="BB109" s="147"/>
      <c r="BC109" s="91"/>
      <c r="BD109" s="132"/>
      <c r="BE109" s="88" t="s">
        <v>31</v>
      </c>
      <c r="BG109" s="143"/>
      <c r="BH109" s="143"/>
      <c r="BI109" s="143"/>
      <c r="BJ109" s="143"/>
      <c r="BK109" s="143"/>
      <c r="BL109" s="143"/>
      <c r="BM109" s="143"/>
      <c r="BN109" s="143"/>
      <c r="BO109" s="143"/>
      <c r="BP109" s="143"/>
      <c r="BQ109" s="143"/>
      <c r="BR109" s="143"/>
      <c r="BS109" s="143"/>
      <c r="BT109" s="86"/>
      <c r="BU109" s="86"/>
      <c r="BV109" s="86"/>
      <c r="BW109" s="86"/>
      <c r="BX109" s="86"/>
      <c r="BY109" s="86"/>
      <c r="BZ109" s="86"/>
      <c r="CA109" s="86"/>
      <c r="CB109" s="86"/>
      <c r="CD109" s="146">
        <v>5</v>
      </c>
      <c r="CE109" s="140" t="s">
        <v>197</v>
      </c>
      <c r="CF109" s="142">
        <v>5</v>
      </c>
      <c r="CH109" s="145">
        <f>BD109</f>
        <v>0</v>
      </c>
    </row>
    <row r="110" spans="1:86" ht="8.1" customHeight="1" x14ac:dyDescent="0.25">
      <c r="A110" s="33"/>
      <c r="B110" s="33"/>
      <c r="C110" s="34"/>
      <c r="D110" s="9"/>
      <c r="E110" s="7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8"/>
      <c r="U110" s="8"/>
      <c r="V110" s="8"/>
      <c r="W110" s="8"/>
      <c r="X110" s="8"/>
      <c r="Y110" s="8"/>
      <c r="Z110" s="8"/>
      <c r="AA110" s="8"/>
      <c r="AB110" s="8"/>
      <c r="BA110" s="147"/>
      <c r="BB110" s="147"/>
      <c r="BC110" s="91"/>
      <c r="BD110" s="89"/>
      <c r="BE110" s="88"/>
      <c r="BG110" s="143"/>
      <c r="BH110" s="143"/>
      <c r="BI110" s="143"/>
      <c r="BJ110" s="143"/>
      <c r="BK110" s="143"/>
      <c r="BL110" s="143"/>
      <c r="BM110" s="143"/>
      <c r="BN110" s="143"/>
      <c r="BO110" s="143"/>
      <c r="BP110" s="143"/>
      <c r="BQ110" s="143"/>
      <c r="BR110" s="143"/>
      <c r="BS110" s="143"/>
      <c r="BT110" s="86"/>
      <c r="BU110" s="86"/>
      <c r="BV110" s="86"/>
      <c r="BW110" s="86"/>
      <c r="BX110" s="86"/>
      <c r="BY110" s="86"/>
      <c r="BZ110" s="86"/>
      <c r="CA110" s="86"/>
      <c r="CB110" s="86"/>
    </row>
    <row r="111" spans="1:86" ht="18" customHeight="1" x14ac:dyDescent="0.25">
      <c r="A111" s="33"/>
      <c r="B111" s="33"/>
      <c r="C111" s="34"/>
      <c r="D111" s="84"/>
      <c r="E111" s="7" t="s">
        <v>34</v>
      </c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8"/>
      <c r="U111" s="8"/>
      <c r="V111" s="8"/>
      <c r="W111" s="8"/>
      <c r="X111" s="8"/>
      <c r="Y111" s="8"/>
      <c r="Z111" s="8"/>
      <c r="AA111" s="8"/>
      <c r="AB111" s="8"/>
      <c r="AH111" s="72">
        <f>D111</f>
        <v>0</v>
      </c>
      <c r="AI111" s="138"/>
      <c r="AJ111" s="138"/>
      <c r="AK111" s="138"/>
      <c r="BA111" s="147"/>
      <c r="BB111" s="147"/>
      <c r="BC111" s="91"/>
      <c r="BD111" s="132" t="s">
        <v>33</v>
      </c>
      <c r="BE111" s="88" t="s">
        <v>34</v>
      </c>
      <c r="BG111" s="143"/>
      <c r="BH111" s="143"/>
      <c r="BI111" s="143"/>
      <c r="BJ111" s="143"/>
      <c r="BK111" s="143"/>
      <c r="BL111" s="143"/>
      <c r="BM111" s="143"/>
      <c r="BN111" s="143"/>
      <c r="BO111" s="143"/>
      <c r="BP111" s="143"/>
      <c r="BQ111" s="143"/>
      <c r="BR111" s="143"/>
      <c r="BS111" s="143"/>
      <c r="BT111" s="86"/>
      <c r="BU111" s="86"/>
      <c r="BV111" s="86"/>
      <c r="BW111" s="86"/>
      <c r="BX111" s="86"/>
      <c r="BY111" s="86"/>
      <c r="BZ111" s="86"/>
      <c r="CA111" s="86"/>
      <c r="CB111" s="86"/>
      <c r="CH111" s="145" t="str">
        <f>BD111</f>
        <v>x</v>
      </c>
    </row>
    <row r="112" spans="1:86" ht="8.1" customHeight="1" x14ac:dyDescent="0.25">
      <c r="A112" s="33"/>
      <c r="B112" s="33"/>
      <c r="C112" s="34"/>
      <c r="D112" s="9"/>
      <c r="E112" s="7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8"/>
      <c r="U112" s="8"/>
      <c r="V112" s="8"/>
      <c r="W112" s="8"/>
      <c r="X112" s="8"/>
      <c r="Y112" s="8"/>
      <c r="Z112" s="8"/>
      <c r="AA112" s="8"/>
      <c r="AB112" s="8"/>
      <c r="BA112" s="147"/>
      <c r="BB112" s="147"/>
      <c r="BC112" s="91"/>
      <c r="BD112" s="89"/>
      <c r="BE112" s="88"/>
      <c r="BG112" s="143"/>
      <c r="BH112" s="143"/>
      <c r="BI112" s="143"/>
      <c r="BJ112" s="143"/>
      <c r="BK112" s="143"/>
      <c r="BL112" s="143"/>
      <c r="BM112" s="143"/>
      <c r="BN112" s="143"/>
      <c r="BO112" s="143"/>
      <c r="BP112" s="143"/>
      <c r="BQ112" s="143"/>
      <c r="BR112" s="143"/>
      <c r="BS112" s="143"/>
      <c r="BT112" s="86"/>
      <c r="BU112" s="86"/>
      <c r="BV112" s="86"/>
      <c r="BW112" s="86"/>
      <c r="BX112" s="86"/>
      <c r="BY112" s="86"/>
      <c r="BZ112" s="86"/>
      <c r="CA112" s="86"/>
      <c r="CB112" s="86"/>
    </row>
    <row r="113" spans="1:86" ht="18" customHeight="1" x14ac:dyDescent="0.25">
      <c r="A113" s="33"/>
      <c r="B113" s="33"/>
      <c r="C113" s="34"/>
      <c r="D113" s="84"/>
      <c r="E113" s="7" t="s">
        <v>32</v>
      </c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8"/>
      <c r="U113" s="8"/>
      <c r="V113" s="8"/>
      <c r="W113" s="8"/>
      <c r="X113" s="8"/>
      <c r="Y113" s="8"/>
      <c r="Z113" s="8"/>
      <c r="AA113" s="8"/>
      <c r="AB113" s="8"/>
      <c r="AH113" s="72">
        <f>D113</f>
        <v>0</v>
      </c>
      <c r="AI113" s="138"/>
      <c r="AJ113" s="138"/>
      <c r="AK113" s="138"/>
      <c r="BA113" s="147"/>
      <c r="BB113" s="147"/>
      <c r="BC113" s="91"/>
      <c r="BD113" s="132"/>
      <c r="BE113" s="88" t="s">
        <v>32</v>
      </c>
      <c r="BG113" s="143"/>
      <c r="BH113" s="143"/>
      <c r="BI113" s="143"/>
      <c r="BJ113" s="143"/>
      <c r="BK113" s="143"/>
      <c r="BL113" s="143"/>
      <c r="BM113" s="143"/>
      <c r="BN113" s="143"/>
      <c r="BO113" s="143"/>
      <c r="BP113" s="143"/>
      <c r="BQ113" s="143"/>
      <c r="BR113" s="143"/>
      <c r="BS113" s="143"/>
      <c r="BT113" s="86"/>
      <c r="BU113" s="86"/>
      <c r="BV113" s="86"/>
      <c r="BW113" s="86"/>
      <c r="BX113" s="86"/>
      <c r="BY113" s="86"/>
      <c r="BZ113" s="86"/>
      <c r="CA113" s="86"/>
      <c r="CB113" s="86"/>
      <c r="CH113" s="145">
        <f>BD113</f>
        <v>0</v>
      </c>
    </row>
    <row r="114" spans="1:86" ht="8.1" customHeight="1" x14ac:dyDescent="0.25">
      <c r="A114" s="33"/>
      <c r="B114" s="33"/>
      <c r="C114" s="34"/>
      <c r="D114" s="9"/>
      <c r="E114" s="7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8"/>
      <c r="U114" s="8"/>
      <c r="V114" s="8"/>
      <c r="W114" s="8"/>
      <c r="X114" s="8"/>
      <c r="Y114" s="8"/>
      <c r="Z114" s="8"/>
      <c r="AA114" s="8"/>
      <c r="AB114" s="8"/>
      <c r="BA114" s="147"/>
      <c r="BB114" s="147"/>
      <c r="BC114" s="91"/>
      <c r="BD114" s="89"/>
      <c r="BE114" s="88"/>
      <c r="BG114" s="143"/>
      <c r="BH114" s="143"/>
      <c r="BI114" s="143"/>
      <c r="BJ114" s="143"/>
      <c r="BK114" s="143"/>
      <c r="BL114" s="143"/>
      <c r="BM114" s="143"/>
      <c r="BN114" s="143"/>
      <c r="BO114" s="143"/>
      <c r="BP114" s="143"/>
      <c r="BQ114" s="143"/>
      <c r="BR114" s="143"/>
      <c r="BS114" s="143"/>
      <c r="BT114" s="86"/>
      <c r="BU114" s="86"/>
      <c r="BV114" s="86"/>
      <c r="BW114" s="86"/>
      <c r="BX114" s="86"/>
      <c r="BY114" s="86"/>
      <c r="BZ114" s="86"/>
      <c r="CA114" s="86"/>
      <c r="CB114" s="86"/>
    </row>
    <row r="115" spans="1:86" ht="18" customHeight="1" x14ac:dyDescent="0.25">
      <c r="A115" s="33"/>
      <c r="B115" s="33"/>
      <c r="C115" s="34"/>
      <c r="D115" s="84"/>
      <c r="E115" s="7" t="s">
        <v>35</v>
      </c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8"/>
      <c r="U115" s="8"/>
      <c r="V115" s="8"/>
      <c r="W115" s="8"/>
      <c r="X115" s="8"/>
      <c r="Y115" s="8"/>
      <c r="Z115" s="8"/>
      <c r="AA115" s="8"/>
      <c r="AB115" s="8"/>
      <c r="AH115" s="72">
        <f>D115</f>
        <v>0</v>
      </c>
      <c r="AI115" s="138"/>
      <c r="AJ115" s="138"/>
      <c r="AK115" s="138"/>
      <c r="BA115" s="147"/>
      <c r="BB115" s="147"/>
      <c r="BC115" s="91"/>
      <c r="BD115" s="132" t="s">
        <v>33</v>
      </c>
      <c r="BE115" s="88" t="s">
        <v>35</v>
      </c>
      <c r="BG115" s="143"/>
      <c r="BH115" s="143"/>
      <c r="BI115" s="143"/>
      <c r="BJ115" s="143"/>
      <c r="BK115" s="143"/>
      <c r="BL115" s="143"/>
      <c r="BM115" s="143"/>
      <c r="BN115" s="143"/>
      <c r="BO115" s="143"/>
      <c r="BP115" s="143"/>
      <c r="BQ115" s="143"/>
      <c r="BR115" s="143"/>
      <c r="BS115" s="143"/>
      <c r="BT115" s="86"/>
      <c r="BU115" s="86"/>
      <c r="BV115" s="86"/>
      <c r="BW115" s="86"/>
      <c r="BX115" s="86"/>
      <c r="BY115" s="86"/>
      <c r="BZ115" s="86"/>
      <c r="CA115" s="86"/>
      <c r="CB115" s="86"/>
      <c r="CH115" s="145" t="str">
        <f>BD115</f>
        <v>x</v>
      </c>
    </row>
    <row r="116" spans="1:86" ht="8.1" customHeight="1" x14ac:dyDescent="0.25">
      <c r="A116" s="33"/>
      <c r="B116" s="33"/>
      <c r="C116" s="34"/>
      <c r="D116" s="9"/>
      <c r="E116" s="7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8"/>
      <c r="U116" s="8"/>
      <c r="V116" s="8"/>
      <c r="W116" s="8"/>
      <c r="X116" s="8"/>
      <c r="Y116" s="8"/>
      <c r="Z116" s="8"/>
      <c r="AA116" s="8"/>
      <c r="AB116" s="8"/>
      <c r="BA116" s="147"/>
      <c r="BB116" s="147"/>
      <c r="BC116" s="91"/>
      <c r="BD116" s="89"/>
      <c r="BE116" s="88"/>
      <c r="BG116" s="143"/>
      <c r="BH116" s="143"/>
      <c r="BI116" s="143"/>
      <c r="BJ116" s="143"/>
      <c r="BK116" s="143"/>
      <c r="BL116" s="143"/>
      <c r="BM116" s="143"/>
      <c r="BN116" s="143"/>
      <c r="BO116" s="143"/>
      <c r="BP116" s="143"/>
      <c r="BQ116" s="143"/>
      <c r="BR116" s="143"/>
      <c r="BS116" s="143"/>
      <c r="BT116" s="86"/>
      <c r="BU116" s="86"/>
      <c r="BV116" s="86"/>
      <c r="BW116" s="86"/>
      <c r="BX116" s="86"/>
      <c r="BY116" s="86"/>
      <c r="BZ116" s="86"/>
      <c r="CA116" s="86"/>
      <c r="CB116" s="86"/>
    </row>
    <row r="117" spans="1:86" ht="18" customHeight="1" x14ac:dyDescent="0.25">
      <c r="A117" s="33"/>
      <c r="B117" s="33"/>
      <c r="C117" s="34"/>
      <c r="D117" s="84"/>
      <c r="E117" s="7" t="s">
        <v>36</v>
      </c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8"/>
      <c r="U117" s="8"/>
      <c r="V117" s="8"/>
      <c r="W117" s="8"/>
      <c r="X117" s="8"/>
      <c r="Y117" s="8"/>
      <c r="Z117" s="8"/>
      <c r="AA117" s="8"/>
      <c r="AB117" s="8"/>
      <c r="AH117" s="72">
        <f>D117</f>
        <v>0</v>
      </c>
      <c r="AI117" s="138"/>
      <c r="AJ117" s="138"/>
      <c r="AK117" s="138"/>
      <c r="BA117" s="147"/>
      <c r="BB117" s="147"/>
      <c r="BC117" s="91"/>
      <c r="BD117" s="132"/>
      <c r="BE117" s="88" t="s">
        <v>36</v>
      </c>
      <c r="BG117" s="143"/>
      <c r="BH117" s="143"/>
      <c r="BI117" s="143"/>
      <c r="BJ117" s="143"/>
      <c r="BK117" s="143"/>
      <c r="BL117" s="143"/>
      <c r="BM117" s="143"/>
      <c r="BN117" s="143"/>
      <c r="BO117" s="143"/>
      <c r="BP117" s="143"/>
      <c r="BQ117" s="143"/>
      <c r="BR117" s="143"/>
      <c r="BS117" s="143"/>
      <c r="BT117" s="86"/>
      <c r="BU117" s="86"/>
      <c r="BV117" s="86"/>
      <c r="BW117" s="86"/>
      <c r="BX117" s="86"/>
      <c r="BY117" s="86"/>
      <c r="BZ117" s="86"/>
      <c r="CA117" s="86"/>
      <c r="CB117" s="86"/>
      <c r="CH117" s="145">
        <f>BD117</f>
        <v>0</v>
      </c>
    </row>
    <row r="118" spans="1:86" ht="8.1" customHeight="1" x14ac:dyDescent="0.25">
      <c r="A118" s="33"/>
      <c r="B118" s="33"/>
      <c r="C118" s="34"/>
      <c r="D118" s="9"/>
      <c r="E118" s="7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8"/>
      <c r="U118" s="8"/>
      <c r="V118" s="8"/>
      <c r="W118" s="8"/>
      <c r="X118" s="8"/>
      <c r="Y118" s="8"/>
      <c r="Z118" s="8"/>
      <c r="AA118" s="8"/>
      <c r="AB118" s="8"/>
      <c r="BA118" s="147"/>
      <c r="BB118" s="147"/>
      <c r="BC118" s="91"/>
      <c r="BD118" s="89"/>
      <c r="BE118" s="88"/>
      <c r="BG118" s="143"/>
      <c r="BH118" s="143"/>
      <c r="BI118" s="143"/>
      <c r="BJ118" s="143"/>
      <c r="BK118" s="143"/>
      <c r="BL118" s="143"/>
      <c r="BM118" s="143"/>
      <c r="BN118" s="143"/>
      <c r="BO118" s="143"/>
      <c r="BP118" s="143"/>
      <c r="BQ118" s="143"/>
      <c r="BR118" s="143"/>
      <c r="BS118" s="143"/>
      <c r="BT118" s="86"/>
      <c r="BU118" s="86"/>
      <c r="BV118" s="86"/>
      <c r="BW118" s="86"/>
      <c r="BX118" s="86"/>
      <c r="BY118" s="86"/>
      <c r="BZ118" s="86"/>
      <c r="CA118" s="86"/>
      <c r="CB118" s="86"/>
    </row>
    <row r="119" spans="1:86" ht="18" customHeight="1" x14ac:dyDescent="0.25">
      <c r="A119" s="33"/>
      <c r="B119" s="33"/>
      <c r="C119" s="34"/>
      <c r="D119" s="84"/>
      <c r="E119" s="7" t="s">
        <v>39</v>
      </c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8"/>
      <c r="U119" s="8"/>
      <c r="V119" s="8"/>
      <c r="W119" s="8"/>
      <c r="X119" s="8"/>
      <c r="Y119" s="8"/>
      <c r="Z119" s="8"/>
      <c r="AA119" s="8"/>
      <c r="AB119" s="8"/>
      <c r="AH119" s="72">
        <f>D119</f>
        <v>0</v>
      </c>
      <c r="AI119" s="138"/>
      <c r="AJ119" s="138"/>
      <c r="AK119" s="138"/>
      <c r="BA119" s="147"/>
      <c r="BB119" s="147"/>
      <c r="BC119" s="91"/>
      <c r="BD119" s="132" t="s">
        <v>33</v>
      </c>
      <c r="BE119" s="88" t="s">
        <v>39</v>
      </c>
      <c r="BG119" s="143"/>
      <c r="BH119" s="143"/>
      <c r="BI119" s="143"/>
      <c r="BJ119" s="143"/>
      <c r="BK119" s="143"/>
      <c r="BL119" s="143"/>
      <c r="BM119" s="143"/>
      <c r="BN119" s="143"/>
      <c r="BO119" s="143"/>
      <c r="BP119" s="143"/>
      <c r="BQ119" s="143"/>
      <c r="BR119" s="143"/>
      <c r="BS119" s="143"/>
      <c r="BT119" s="86"/>
      <c r="BU119" s="86"/>
      <c r="BV119" s="86"/>
      <c r="BW119" s="86"/>
      <c r="BX119" s="86"/>
      <c r="BY119" s="86"/>
      <c r="BZ119" s="86"/>
      <c r="CA119" s="86"/>
      <c r="CB119" s="86"/>
      <c r="CH119" s="145" t="str">
        <f>BD119</f>
        <v>x</v>
      </c>
    </row>
    <row r="120" spans="1:86" ht="8.1" customHeight="1" x14ac:dyDescent="0.25">
      <c r="A120" s="33"/>
      <c r="B120" s="33"/>
      <c r="C120" s="34"/>
      <c r="D120" s="9"/>
      <c r="E120" s="7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8"/>
      <c r="U120" s="8"/>
      <c r="V120" s="8"/>
      <c r="W120" s="8"/>
      <c r="X120" s="8"/>
      <c r="Y120" s="8"/>
      <c r="Z120" s="8"/>
      <c r="AA120" s="8"/>
      <c r="AB120" s="8"/>
      <c r="BA120" s="147"/>
      <c r="BB120" s="147"/>
      <c r="BC120" s="91"/>
      <c r="BD120" s="89"/>
      <c r="BE120" s="88"/>
      <c r="BG120" s="143"/>
      <c r="BH120" s="143"/>
      <c r="BI120" s="143"/>
      <c r="BJ120" s="143"/>
      <c r="BK120" s="143"/>
      <c r="BL120" s="143"/>
      <c r="BM120" s="143"/>
      <c r="BN120" s="143"/>
      <c r="BO120" s="143"/>
      <c r="BP120" s="143"/>
      <c r="BQ120" s="143"/>
      <c r="BR120" s="143"/>
      <c r="BS120" s="143"/>
      <c r="BT120" s="86"/>
      <c r="BU120" s="86"/>
      <c r="BV120" s="86"/>
      <c r="BW120" s="86"/>
      <c r="BX120" s="86"/>
      <c r="BY120" s="86"/>
      <c r="BZ120" s="86"/>
      <c r="CA120" s="86"/>
      <c r="CB120" s="86"/>
    </row>
    <row r="121" spans="1:86" ht="18" customHeight="1" x14ac:dyDescent="0.25">
      <c r="A121" s="33"/>
      <c r="B121" s="33"/>
      <c r="C121" s="34"/>
      <c r="D121" s="84"/>
      <c r="E121" s="7" t="s">
        <v>40</v>
      </c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8"/>
      <c r="U121" s="8"/>
      <c r="V121" s="8"/>
      <c r="W121" s="8"/>
      <c r="X121" s="8"/>
      <c r="Y121" s="8"/>
      <c r="Z121" s="8"/>
      <c r="AA121" s="8"/>
      <c r="AB121" s="8"/>
      <c r="AH121" s="72">
        <f>D121</f>
        <v>0</v>
      </c>
      <c r="AI121" s="138"/>
      <c r="AJ121" s="138"/>
      <c r="AK121" s="138"/>
      <c r="BA121" s="147"/>
      <c r="BB121" s="147"/>
      <c r="BC121" s="91"/>
      <c r="BD121" s="132"/>
      <c r="BE121" s="88" t="s">
        <v>40</v>
      </c>
      <c r="BG121" s="143"/>
      <c r="BH121" s="143"/>
      <c r="BI121" s="143"/>
      <c r="BJ121" s="143"/>
      <c r="BK121" s="143"/>
      <c r="BL121" s="143"/>
      <c r="BM121" s="143"/>
      <c r="BN121" s="143"/>
      <c r="BO121" s="143"/>
      <c r="BP121" s="143"/>
      <c r="BQ121" s="143"/>
      <c r="BR121" s="143"/>
      <c r="BS121" s="143"/>
      <c r="BT121" s="86"/>
      <c r="BU121" s="86"/>
      <c r="BV121" s="86"/>
      <c r="BW121" s="86"/>
      <c r="BX121" s="86"/>
      <c r="BY121" s="86"/>
      <c r="BZ121" s="86"/>
      <c r="CA121" s="86"/>
      <c r="CB121" s="86"/>
      <c r="CH121" s="145">
        <f>BD121</f>
        <v>0</v>
      </c>
    </row>
    <row r="122" spans="1:86" ht="8.1" customHeight="1" x14ac:dyDescent="0.25">
      <c r="A122" s="33"/>
      <c r="B122" s="33"/>
      <c r="C122" s="34"/>
      <c r="D122" s="9"/>
      <c r="E122" s="7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8"/>
      <c r="U122" s="8"/>
      <c r="V122" s="8"/>
      <c r="W122" s="8"/>
      <c r="X122" s="8"/>
      <c r="Y122" s="8"/>
      <c r="Z122" s="8"/>
      <c r="AA122" s="8"/>
      <c r="AB122" s="8"/>
      <c r="BA122" s="147"/>
      <c r="BB122" s="147"/>
      <c r="BC122" s="91"/>
      <c r="BD122" s="89"/>
      <c r="BE122" s="88"/>
      <c r="BG122" s="143"/>
      <c r="BH122" s="143"/>
      <c r="BI122" s="143"/>
      <c r="BJ122" s="143"/>
      <c r="BK122" s="143"/>
      <c r="BL122" s="143"/>
      <c r="BM122" s="143"/>
      <c r="BN122" s="143"/>
      <c r="BO122" s="143"/>
      <c r="BP122" s="143"/>
      <c r="BQ122" s="143"/>
      <c r="BR122" s="143"/>
      <c r="BS122" s="143"/>
      <c r="BT122" s="86"/>
      <c r="BU122" s="86"/>
      <c r="BV122" s="86"/>
      <c r="BW122" s="86"/>
      <c r="BX122" s="86"/>
      <c r="BY122" s="86"/>
      <c r="BZ122" s="86"/>
      <c r="CA122" s="86"/>
      <c r="CB122" s="86"/>
    </row>
    <row r="123" spans="1:86" ht="18" customHeight="1" x14ac:dyDescent="0.25">
      <c r="A123" s="33"/>
      <c r="B123" s="33"/>
      <c r="C123" s="34"/>
      <c r="D123" s="84"/>
      <c r="E123" s="7" t="s">
        <v>37</v>
      </c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8"/>
      <c r="U123" s="8"/>
      <c r="V123" s="8"/>
      <c r="W123" s="8"/>
      <c r="X123" s="8"/>
      <c r="Y123" s="8"/>
      <c r="Z123" s="8"/>
      <c r="AA123" s="8"/>
      <c r="AB123" s="8"/>
      <c r="AH123" s="72">
        <f>D123</f>
        <v>0</v>
      </c>
      <c r="AI123" s="138"/>
      <c r="AJ123" s="138"/>
      <c r="AK123" s="138"/>
      <c r="BA123" s="147"/>
      <c r="BB123" s="147"/>
      <c r="BC123" s="91"/>
      <c r="BD123" s="132" t="s">
        <v>33</v>
      </c>
      <c r="BE123" s="88" t="s">
        <v>37</v>
      </c>
      <c r="BG123" s="143"/>
      <c r="BH123" s="143"/>
      <c r="BI123" s="143"/>
      <c r="BJ123" s="143"/>
      <c r="BK123" s="143"/>
      <c r="BL123" s="143"/>
      <c r="BM123" s="143"/>
      <c r="BN123" s="143"/>
      <c r="BO123" s="143"/>
      <c r="BP123" s="143"/>
      <c r="BQ123" s="143"/>
      <c r="BR123" s="143"/>
      <c r="BS123" s="143"/>
      <c r="BT123" s="86"/>
      <c r="BU123" s="86"/>
      <c r="BV123" s="86"/>
      <c r="BW123" s="86"/>
      <c r="BX123" s="86"/>
      <c r="BY123" s="86"/>
      <c r="BZ123" s="86"/>
      <c r="CA123" s="86"/>
      <c r="CB123" s="86"/>
      <c r="CH123" s="145" t="str">
        <f>BD123</f>
        <v>x</v>
      </c>
    </row>
    <row r="124" spans="1:86" ht="8.1" customHeight="1" x14ac:dyDescent="0.25">
      <c r="A124" s="33"/>
      <c r="B124" s="33"/>
      <c r="C124" s="34"/>
      <c r="D124" s="9"/>
      <c r="E124" s="7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8"/>
      <c r="U124" s="8"/>
      <c r="V124" s="8"/>
      <c r="W124" s="8"/>
      <c r="X124" s="8"/>
      <c r="Y124" s="8"/>
      <c r="Z124" s="8"/>
      <c r="AA124" s="8"/>
      <c r="AB124" s="8"/>
      <c r="BA124" s="147"/>
      <c r="BB124" s="147"/>
      <c r="BC124" s="91"/>
      <c r="BD124" s="89"/>
      <c r="BE124" s="88"/>
      <c r="BG124" s="143"/>
      <c r="BH124" s="143"/>
      <c r="BI124" s="143"/>
      <c r="BJ124" s="143"/>
      <c r="BK124" s="143"/>
      <c r="BL124" s="143"/>
      <c r="BM124" s="143"/>
      <c r="BN124" s="143"/>
      <c r="BO124" s="143"/>
      <c r="BP124" s="143"/>
      <c r="BQ124" s="143"/>
      <c r="BR124" s="143"/>
      <c r="BS124" s="143"/>
      <c r="BT124" s="86"/>
      <c r="BU124" s="86"/>
      <c r="BV124" s="86"/>
      <c r="BW124" s="86"/>
      <c r="BX124" s="86"/>
      <c r="BY124" s="86"/>
      <c r="BZ124" s="86"/>
      <c r="CA124" s="86"/>
      <c r="CB124" s="86"/>
    </row>
    <row r="125" spans="1:86" ht="18" customHeight="1" x14ac:dyDescent="0.25">
      <c r="A125" s="33"/>
      <c r="B125" s="33"/>
      <c r="C125" s="34"/>
      <c r="D125" s="84"/>
      <c r="E125" s="7" t="s">
        <v>38</v>
      </c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8"/>
      <c r="U125" s="8"/>
      <c r="V125" s="8"/>
      <c r="W125" s="8"/>
      <c r="X125" s="8"/>
      <c r="Y125" s="8"/>
      <c r="Z125" s="8"/>
      <c r="AA125" s="8"/>
      <c r="AB125" s="8"/>
      <c r="AH125" s="72">
        <f>D125</f>
        <v>0</v>
      </c>
      <c r="AI125" s="138"/>
      <c r="AJ125" s="138"/>
      <c r="AK125" s="138"/>
      <c r="BA125" s="147"/>
      <c r="BB125" s="147"/>
      <c r="BC125" s="91"/>
      <c r="BD125" s="132" t="s">
        <v>33</v>
      </c>
      <c r="BE125" s="88" t="s">
        <v>38</v>
      </c>
      <c r="BG125" s="143"/>
      <c r="BH125" s="143"/>
      <c r="BI125" s="143"/>
      <c r="BJ125" s="143"/>
      <c r="BK125" s="143"/>
      <c r="BL125" s="143"/>
      <c r="BM125" s="143"/>
      <c r="BN125" s="143"/>
      <c r="BO125" s="143"/>
      <c r="BP125" s="143"/>
      <c r="BQ125" s="143"/>
      <c r="BR125" s="143"/>
      <c r="BS125" s="143"/>
      <c r="BT125" s="86"/>
      <c r="BU125" s="86"/>
      <c r="BV125" s="86"/>
      <c r="BW125" s="86"/>
      <c r="BX125" s="86"/>
      <c r="BY125" s="86"/>
      <c r="BZ125" s="86"/>
      <c r="CA125" s="86"/>
      <c r="CB125" s="86"/>
      <c r="CH125" s="145" t="str">
        <f>BD125</f>
        <v>x</v>
      </c>
    </row>
    <row r="126" spans="1:86" ht="18" customHeight="1" x14ac:dyDescent="0.25">
      <c r="A126" s="33"/>
      <c r="B126" s="33"/>
      <c r="C126" s="34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8"/>
      <c r="U126" s="8"/>
      <c r="V126" s="8"/>
      <c r="W126" s="8"/>
      <c r="X126" s="8"/>
      <c r="Y126" s="8"/>
      <c r="Z126" s="8"/>
      <c r="AA126" s="8"/>
      <c r="AB126" s="8"/>
      <c r="BA126" s="147"/>
      <c r="BB126" s="147"/>
      <c r="BC126" s="91"/>
      <c r="BD126" s="143"/>
      <c r="BE126" s="143"/>
      <c r="BF126" s="143"/>
      <c r="BG126" s="143"/>
      <c r="BH126" s="143"/>
      <c r="BI126" s="143"/>
      <c r="BJ126" s="143"/>
      <c r="BK126" s="143"/>
      <c r="BL126" s="143"/>
      <c r="BM126" s="143"/>
      <c r="BN126" s="143"/>
      <c r="BO126" s="143"/>
      <c r="BP126" s="143"/>
      <c r="BQ126" s="143"/>
      <c r="BR126" s="143"/>
      <c r="BS126" s="143"/>
      <c r="BT126" s="86"/>
      <c r="BU126" s="86"/>
      <c r="BV126" s="86"/>
      <c r="BW126" s="86"/>
      <c r="BX126" s="86"/>
      <c r="BY126" s="86"/>
      <c r="BZ126" s="86"/>
      <c r="CA126" s="86"/>
      <c r="CB126" s="86"/>
    </row>
    <row r="127" spans="1:86" ht="32.1" customHeight="1" x14ac:dyDescent="0.25">
      <c r="A127" s="33"/>
      <c r="B127" s="33"/>
      <c r="C127" s="56" t="s">
        <v>161</v>
      </c>
      <c r="D127" s="156" t="s">
        <v>284</v>
      </c>
      <c r="E127" s="156"/>
      <c r="F127" s="156"/>
      <c r="G127" s="156"/>
      <c r="H127" s="156"/>
      <c r="I127" s="156"/>
      <c r="J127" s="156"/>
      <c r="K127" s="156"/>
      <c r="L127" s="156"/>
      <c r="M127" s="156"/>
      <c r="N127" s="156"/>
      <c r="O127" s="156"/>
      <c r="P127" s="156"/>
      <c r="Q127" s="156"/>
      <c r="R127" s="156"/>
      <c r="S127" s="156"/>
      <c r="T127" s="156"/>
      <c r="U127" s="156"/>
      <c r="V127" s="156"/>
      <c r="W127" s="156"/>
      <c r="X127" s="156"/>
      <c r="Y127" s="156"/>
      <c r="Z127" s="156"/>
      <c r="AA127" s="156"/>
      <c r="AB127" s="156"/>
      <c r="BA127" s="147"/>
      <c r="BB127" s="147"/>
      <c r="BC127" s="90" t="s">
        <v>162</v>
      </c>
      <c r="BD127" s="166" t="s">
        <v>182</v>
      </c>
      <c r="BE127" s="166"/>
      <c r="BF127" s="166"/>
      <c r="BG127" s="166"/>
      <c r="BH127" s="166"/>
      <c r="BI127" s="166"/>
      <c r="BJ127" s="166"/>
      <c r="BK127" s="166"/>
      <c r="BL127" s="166"/>
      <c r="BM127" s="166"/>
      <c r="BN127" s="166"/>
      <c r="BO127" s="166"/>
      <c r="BP127" s="166"/>
      <c r="BQ127" s="166"/>
      <c r="BR127" s="166"/>
      <c r="BS127" s="166"/>
      <c r="BT127" s="166"/>
      <c r="BU127" s="166"/>
      <c r="BV127" s="166"/>
      <c r="BW127" s="166"/>
      <c r="BX127" s="166"/>
      <c r="BY127" s="166"/>
      <c r="BZ127" s="166"/>
      <c r="CA127" s="166"/>
      <c r="CB127" s="166"/>
    </row>
    <row r="128" spans="1:86" ht="18" customHeight="1" x14ac:dyDescent="0.25">
      <c r="A128" s="33"/>
      <c r="B128" s="33"/>
      <c r="C128" s="34"/>
      <c r="D128" s="5" t="s">
        <v>225</v>
      </c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8"/>
      <c r="AD128" s="71" t="str">
        <f t="shared" ref="AD128:AD133" si="3">IF(E128="","",IF(COUNTIF($AH$128:$AH$133,E128)&gt;0,1/COUNTIF($E$128:$E$133,E128),0))</f>
        <v/>
      </c>
      <c r="AE128" s="135" t="s">
        <v>197</v>
      </c>
      <c r="AF128" s="134">
        <v>1</v>
      </c>
      <c r="AH128" s="141" t="str">
        <f t="shared" ref="AH128:AH133" si="4">IF(CH128="","",CH128)</f>
        <v>Abdeckung der Inflation (bei Ersatzinvestitionen)</v>
      </c>
      <c r="BA128" s="147"/>
      <c r="BB128" s="147"/>
      <c r="BC128" s="91"/>
      <c r="BD128" s="143" t="s">
        <v>225</v>
      </c>
      <c r="BE128" s="162" t="s">
        <v>41</v>
      </c>
      <c r="BF128" s="162"/>
      <c r="BG128" s="162"/>
      <c r="BH128" s="162"/>
      <c r="BI128" s="162"/>
      <c r="BJ128" s="162"/>
      <c r="BK128" s="162"/>
      <c r="BL128" s="162"/>
      <c r="BM128" s="162"/>
      <c r="BN128" s="162"/>
      <c r="BO128" s="162"/>
      <c r="BP128" s="162"/>
      <c r="BQ128" s="162"/>
      <c r="BR128" s="162"/>
      <c r="BS128" s="162"/>
      <c r="BT128" s="162"/>
      <c r="BU128" s="162"/>
      <c r="BV128" s="162"/>
      <c r="BW128" s="162"/>
      <c r="BX128" s="162"/>
      <c r="BY128" s="162"/>
      <c r="BZ128" s="162"/>
      <c r="CA128" s="162"/>
      <c r="CB128" s="86"/>
      <c r="CD128" s="146">
        <v>1</v>
      </c>
      <c r="CE128" s="140" t="s">
        <v>197</v>
      </c>
      <c r="CF128" s="142">
        <v>1</v>
      </c>
      <c r="CH128" s="145" t="str">
        <f t="shared" ref="CH128:CH133" si="5">BE128</f>
        <v>Abdeckung der Inflation (bei Ersatzinvestitionen)</v>
      </c>
    </row>
    <row r="129" spans="1:86" ht="18" customHeight="1" x14ac:dyDescent="0.25">
      <c r="A129" s="33"/>
      <c r="B129" s="33"/>
      <c r="C129" s="34"/>
      <c r="D129" s="5" t="s">
        <v>225</v>
      </c>
      <c r="E129" s="154"/>
      <c r="F129" s="154"/>
      <c r="G129" s="154"/>
      <c r="H129" s="154"/>
      <c r="I129" s="154"/>
      <c r="J129" s="154"/>
      <c r="K129" s="154"/>
      <c r="L129" s="154"/>
      <c r="M129" s="154"/>
      <c r="N129" s="154"/>
      <c r="O129" s="154"/>
      <c r="P129" s="154"/>
      <c r="Q129" s="154"/>
      <c r="R129" s="154"/>
      <c r="S129" s="154"/>
      <c r="T129" s="154"/>
      <c r="U129" s="154"/>
      <c r="V129" s="154"/>
      <c r="W129" s="154"/>
      <c r="X129" s="154"/>
      <c r="Y129" s="154"/>
      <c r="Z129" s="154"/>
      <c r="AA129" s="154"/>
      <c r="AB129" s="8"/>
      <c r="AD129" s="71" t="str">
        <f t="shared" si="3"/>
        <v/>
      </c>
      <c r="AE129" s="135" t="s">
        <v>197</v>
      </c>
      <c r="AF129" s="134">
        <v>1</v>
      </c>
      <c r="AH129" s="141" t="str">
        <f t="shared" si="4"/>
        <v>Teilnahme am technischen Fortschritt</v>
      </c>
      <c r="BA129" s="147"/>
      <c r="BB129" s="147"/>
      <c r="BC129" s="91"/>
      <c r="BD129" s="143" t="s">
        <v>225</v>
      </c>
      <c r="BE129" s="164" t="s">
        <v>42</v>
      </c>
      <c r="BF129" s="164"/>
      <c r="BG129" s="164"/>
      <c r="BH129" s="164"/>
      <c r="BI129" s="164"/>
      <c r="BJ129" s="164"/>
      <c r="BK129" s="164"/>
      <c r="BL129" s="164"/>
      <c r="BM129" s="164"/>
      <c r="BN129" s="164"/>
      <c r="BO129" s="164"/>
      <c r="BP129" s="164"/>
      <c r="BQ129" s="164"/>
      <c r="BR129" s="164"/>
      <c r="BS129" s="164"/>
      <c r="BT129" s="164"/>
      <c r="BU129" s="164"/>
      <c r="BV129" s="164"/>
      <c r="BW129" s="164"/>
      <c r="BX129" s="164"/>
      <c r="BY129" s="164"/>
      <c r="BZ129" s="164"/>
      <c r="CA129" s="164"/>
      <c r="CB129" s="86"/>
      <c r="CD129" s="146">
        <v>1</v>
      </c>
      <c r="CE129" s="140" t="s">
        <v>197</v>
      </c>
      <c r="CF129" s="142">
        <v>1</v>
      </c>
      <c r="CH129" s="145" t="str">
        <f t="shared" si="5"/>
        <v>Teilnahme am technischen Fortschritt</v>
      </c>
    </row>
    <row r="130" spans="1:86" ht="18" customHeight="1" x14ac:dyDescent="0.25">
      <c r="A130" s="33"/>
      <c r="B130" s="33"/>
      <c r="C130" s="34"/>
      <c r="D130" s="5" t="s">
        <v>225</v>
      </c>
      <c r="E130" s="154"/>
      <c r="F130" s="154"/>
      <c r="G130" s="154"/>
      <c r="H130" s="154"/>
      <c r="I130" s="154"/>
      <c r="J130" s="154"/>
      <c r="K130" s="154"/>
      <c r="L130" s="154"/>
      <c r="M130" s="154"/>
      <c r="N130" s="154"/>
      <c r="O130" s="154"/>
      <c r="P130" s="154"/>
      <c r="Q130" s="154"/>
      <c r="R130" s="154"/>
      <c r="S130" s="154"/>
      <c r="T130" s="154"/>
      <c r="U130" s="154"/>
      <c r="V130" s="154"/>
      <c r="W130" s="154"/>
      <c r="X130" s="154"/>
      <c r="Y130" s="154"/>
      <c r="Z130" s="154"/>
      <c r="AA130" s="154"/>
      <c r="AB130" s="8"/>
      <c r="AD130" s="71" t="str">
        <f t="shared" si="3"/>
        <v/>
      </c>
      <c r="AE130" s="135" t="s">
        <v>197</v>
      </c>
      <c r="AF130" s="134">
        <v>1</v>
      </c>
      <c r="AH130" s="141" t="str">
        <f t="shared" si="4"/>
        <v>Durchführung von Erweiterungsinvestitionen (Wachstumsinvestitionen)</v>
      </c>
      <c r="BA130" s="147"/>
      <c r="BB130" s="147"/>
      <c r="BC130" s="91"/>
      <c r="BD130" s="143" t="s">
        <v>225</v>
      </c>
      <c r="BE130" s="164" t="s">
        <v>43</v>
      </c>
      <c r="BF130" s="164"/>
      <c r="BG130" s="164"/>
      <c r="BH130" s="164"/>
      <c r="BI130" s="164"/>
      <c r="BJ130" s="164"/>
      <c r="BK130" s="164"/>
      <c r="BL130" s="164"/>
      <c r="BM130" s="164"/>
      <c r="BN130" s="164"/>
      <c r="BO130" s="164"/>
      <c r="BP130" s="164"/>
      <c r="BQ130" s="164"/>
      <c r="BR130" s="164"/>
      <c r="BS130" s="164"/>
      <c r="BT130" s="164"/>
      <c r="BU130" s="164"/>
      <c r="BV130" s="164"/>
      <c r="BW130" s="164"/>
      <c r="BX130" s="164"/>
      <c r="BY130" s="164"/>
      <c r="BZ130" s="164"/>
      <c r="CA130" s="164"/>
      <c r="CB130" s="86"/>
      <c r="CD130" s="146">
        <v>1</v>
      </c>
      <c r="CE130" s="140" t="s">
        <v>197</v>
      </c>
      <c r="CF130" s="142">
        <v>1</v>
      </c>
      <c r="CH130" s="145" t="str">
        <f t="shared" si="5"/>
        <v>Durchführung von Erweiterungsinvestitionen (Wachstumsinvestitionen)</v>
      </c>
    </row>
    <row r="131" spans="1:86" ht="18" customHeight="1" x14ac:dyDescent="0.25">
      <c r="A131" s="33"/>
      <c r="B131" s="33"/>
      <c r="C131" s="34"/>
      <c r="D131" s="5" t="s">
        <v>225</v>
      </c>
      <c r="E131" s="154"/>
      <c r="F131" s="154"/>
      <c r="G131" s="154"/>
      <c r="H131" s="154"/>
      <c r="I131" s="154"/>
      <c r="J131" s="154"/>
      <c r="K131" s="154"/>
      <c r="L131" s="154"/>
      <c r="M131" s="154"/>
      <c r="N131" s="154"/>
      <c r="O131" s="154"/>
      <c r="P131" s="154"/>
      <c r="Q131" s="154"/>
      <c r="R131" s="154"/>
      <c r="S131" s="154"/>
      <c r="T131" s="154"/>
      <c r="U131" s="154"/>
      <c r="V131" s="154"/>
      <c r="W131" s="154"/>
      <c r="X131" s="154"/>
      <c r="Y131" s="154"/>
      <c r="Z131" s="154"/>
      <c r="AA131" s="154"/>
      <c r="AB131" s="8"/>
      <c r="AD131" s="71" t="str">
        <f t="shared" si="3"/>
        <v/>
      </c>
      <c r="AE131" s="135" t="s">
        <v>197</v>
      </c>
      <c r="AF131" s="134">
        <v>1</v>
      </c>
      <c r="AH131" s="141" t="str">
        <f t="shared" si="4"/>
        <v>wirtschaftliche Unabhängigkeit und geringere Einflussnahme von Dritten</v>
      </c>
      <c r="BA131" s="147"/>
      <c r="BB131" s="147"/>
      <c r="BC131" s="91"/>
      <c r="BD131" s="143" t="s">
        <v>225</v>
      </c>
      <c r="BE131" s="164" t="s">
        <v>44</v>
      </c>
      <c r="BF131" s="164"/>
      <c r="BG131" s="164"/>
      <c r="BH131" s="164"/>
      <c r="BI131" s="164"/>
      <c r="BJ131" s="164"/>
      <c r="BK131" s="164"/>
      <c r="BL131" s="164"/>
      <c r="BM131" s="164"/>
      <c r="BN131" s="164"/>
      <c r="BO131" s="164"/>
      <c r="BP131" s="164"/>
      <c r="BQ131" s="164"/>
      <c r="BR131" s="164"/>
      <c r="BS131" s="164"/>
      <c r="BT131" s="164"/>
      <c r="BU131" s="164"/>
      <c r="BV131" s="164"/>
      <c r="BW131" s="164"/>
      <c r="BX131" s="164"/>
      <c r="BY131" s="164"/>
      <c r="BZ131" s="164"/>
      <c r="CA131" s="164"/>
      <c r="CB131" s="86"/>
      <c r="CD131" s="146">
        <v>1</v>
      </c>
      <c r="CE131" s="140" t="s">
        <v>197</v>
      </c>
      <c r="CF131" s="142">
        <v>1</v>
      </c>
      <c r="CH131" s="145" t="str">
        <f t="shared" si="5"/>
        <v>wirtschaftliche Unabhängigkeit und geringere Einflussnahme von Dritten</v>
      </c>
    </row>
    <row r="132" spans="1:86" ht="18" customHeight="1" x14ac:dyDescent="0.25">
      <c r="A132" s="33"/>
      <c r="B132" s="33"/>
      <c r="C132" s="34"/>
      <c r="D132" s="5" t="s">
        <v>225</v>
      </c>
      <c r="E132" s="154"/>
      <c r="F132" s="154"/>
      <c r="G132" s="154"/>
      <c r="H132" s="154"/>
      <c r="I132" s="154"/>
      <c r="J132" s="154"/>
      <c r="K132" s="154"/>
      <c r="L132" s="154"/>
      <c r="M132" s="154"/>
      <c r="N132" s="154"/>
      <c r="O132" s="154"/>
      <c r="P132" s="154"/>
      <c r="Q132" s="154"/>
      <c r="R132" s="154"/>
      <c r="S132" s="154"/>
      <c r="T132" s="154"/>
      <c r="U132" s="154"/>
      <c r="V132" s="154"/>
      <c r="W132" s="154"/>
      <c r="X132" s="154"/>
      <c r="Y132" s="154"/>
      <c r="Z132" s="154"/>
      <c r="AA132" s="154"/>
      <c r="AB132" s="8"/>
      <c r="AD132" s="71" t="str">
        <f t="shared" si="3"/>
        <v/>
      </c>
      <c r="AE132" s="135" t="s">
        <v>197</v>
      </c>
      <c r="AF132" s="134">
        <v>1</v>
      </c>
      <c r="AH132" s="141" t="str">
        <f t="shared" si="4"/>
        <v>höhere Chancen, wirtschaftliche Krisen durchzustehen</v>
      </c>
      <c r="BA132" s="147"/>
      <c r="BB132" s="147"/>
      <c r="BC132" s="91"/>
      <c r="BD132" s="143" t="s">
        <v>225</v>
      </c>
      <c r="BE132" s="164" t="s">
        <v>45</v>
      </c>
      <c r="BF132" s="164"/>
      <c r="BG132" s="164"/>
      <c r="BH132" s="164"/>
      <c r="BI132" s="164"/>
      <c r="BJ132" s="164"/>
      <c r="BK132" s="164"/>
      <c r="BL132" s="164"/>
      <c r="BM132" s="164"/>
      <c r="BN132" s="164"/>
      <c r="BO132" s="164"/>
      <c r="BP132" s="164"/>
      <c r="BQ132" s="164"/>
      <c r="BR132" s="164"/>
      <c r="BS132" s="164"/>
      <c r="BT132" s="164"/>
      <c r="BU132" s="164"/>
      <c r="BV132" s="164"/>
      <c r="BW132" s="164"/>
      <c r="BX132" s="164"/>
      <c r="BY132" s="164"/>
      <c r="BZ132" s="164"/>
      <c r="CA132" s="164"/>
      <c r="CB132" s="86"/>
      <c r="CD132" s="146">
        <v>1</v>
      </c>
      <c r="CE132" s="140" t="s">
        <v>197</v>
      </c>
      <c r="CF132" s="142">
        <v>1</v>
      </c>
      <c r="CH132" s="145" t="str">
        <f t="shared" si="5"/>
        <v>höhere Chancen, wirtschaftliche Krisen durchzustehen</v>
      </c>
    </row>
    <row r="133" spans="1:86" ht="18" customHeight="1" x14ac:dyDescent="0.25">
      <c r="A133" s="33"/>
      <c r="B133" s="33"/>
      <c r="C133" s="34"/>
      <c r="D133" s="5" t="s">
        <v>225</v>
      </c>
      <c r="E133" s="154"/>
      <c r="F133" s="154"/>
      <c r="G133" s="154"/>
      <c r="H133" s="154"/>
      <c r="I133" s="154"/>
      <c r="J133" s="154"/>
      <c r="K133" s="154"/>
      <c r="L133" s="154"/>
      <c r="M133" s="154"/>
      <c r="N133" s="154"/>
      <c r="O133" s="154"/>
      <c r="P133" s="154"/>
      <c r="Q133" s="154"/>
      <c r="R133" s="154"/>
      <c r="S133" s="154"/>
      <c r="T133" s="154"/>
      <c r="U133" s="154"/>
      <c r="V133" s="154"/>
      <c r="W133" s="154"/>
      <c r="X133" s="154"/>
      <c r="Y133" s="154"/>
      <c r="Z133" s="154"/>
      <c r="AA133" s="154"/>
      <c r="AB133" s="8"/>
      <c r="AD133" s="71" t="str">
        <f t="shared" si="3"/>
        <v/>
      </c>
      <c r="AE133" s="135" t="s">
        <v>197</v>
      </c>
      <c r="AF133" s="134">
        <v>1</v>
      </c>
      <c r="AH133" s="141" t="str">
        <f t="shared" si="4"/>
        <v>Auszahlung weichender Erben</v>
      </c>
      <c r="BA133" s="147"/>
      <c r="BB133" s="147"/>
      <c r="BC133" s="91"/>
      <c r="BD133" s="143" t="s">
        <v>225</v>
      </c>
      <c r="BE133" s="164" t="s">
        <v>46</v>
      </c>
      <c r="BF133" s="164"/>
      <c r="BG133" s="164"/>
      <c r="BH133" s="164"/>
      <c r="BI133" s="164"/>
      <c r="BJ133" s="164"/>
      <c r="BK133" s="164"/>
      <c r="BL133" s="164"/>
      <c r="BM133" s="164"/>
      <c r="BN133" s="164"/>
      <c r="BO133" s="164"/>
      <c r="BP133" s="164"/>
      <c r="BQ133" s="164"/>
      <c r="BR133" s="164"/>
      <c r="BS133" s="164"/>
      <c r="BT133" s="164"/>
      <c r="BU133" s="164"/>
      <c r="BV133" s="164"/>
      <c r="BW133" s="164"/>
      <c r="BX133" s="164"/>
      <c r="BY133" s="164"/>
      <c r="BZ133" s="164"/>
      <c r="CA133" s="164"/>
      <c r="CB133" s="86"/>
      <c r="CD133" s="146">
        <v>1</v>
      </c>
      <c r="CE133" s="140" t="s">
        <v>197</v>
      </c>
      <c r="CF133" s="142">
        <v>1</v>
      </c>
      <c r="CH133" s="145" t="str">
        <f t="shared" si="5"/>
        <v>Auszahlung weichender Erben</v>
      </c>
    </row>
    <row r="134" spans="1:86" ht="18" customHeight="1" x14ac:dyDescent="0.25">
      <c r="A134" s="33"/>
      <c r="B134" s="33"/>
      <c r="C134" s="34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8"/>
      <c r="U134" s="8"/>
      <c r="V134" s="8"/>
      <c r="W134" s="8"/>
      <c r="X134" s="8"/>
      <c r="Y134" s="8"/>
      <c r="Z134" s="8"/>
      <c r="AA134" s="8"/>
      <c r="AB134" s="8"/>
      <c r="BA134" s="147"/>
      <c r="BB134" s="147"/>
      <c r="BC134" s="91"/>
      <c r="BD134" s="143"/>
      <c r="BE134" s="143"/>
      <c r="BF134" s="143"/>
      <c r="BG134" s="143"/>
      <c r="BH134" s="143"/>
      <c r="BI134" s="143"/>
      <c r="BJ134" s="143"/>
      <c r="BK134" s="143"/>
      <c r="BL134" s="143"/>
      <c r="BM134" s="143"/>
      <c r="BN134" s="143"/>
      <c r="BO134" s="143"/>
      <c r="BP134" s="143"/>
      <c r="BQ134" s="143"/>
      <c r="BR134" s="143"/>
      <c r="BS134" s="143"/>
      <c r="BT134" s="86"/>
      <c r="BU134" s="86"/>
      <c r="BV134" s="86"/>
      <c r="BW134" s="86"/>
      <c r="BX134" s="86"/>
      <c r="BY134" s="86"/>
      <c r="BZ134" s="86"/>
      <c r="CA134" s="86"/>
      <c r="CB134" s="86"/>
    </row>
    <row r="135" spans="1:86" ht="32.1" customHeight="1" x14ac:dyDescent="0.25">
      <c r="A135" s="33"/>
      <c r="B135" s="33"/>
      <c r="C135" s="56" t="s">
        <v>162</v>
      </c>
      <c r="D135" s="157" t="s">
        <v>281</v>
      </c>
      <c r="E135" s="157"/>
      <c r="F135" s="157"/>
      <c r="G135" s="157"/>
      <c r="H135" s="157"/>
      <c r="I135" s="157"/>
      <c r="J135" s="157"/>
      <c r="K135" s="157"/>
      <c r="L135" s="157"/>
      <c r="M135" s="157"/>
      <c r="N135" s="157"/>
      <c r="O135" s="157"/>
      <c r="P135" s="157"/>
      <c r="Q135" s="157"/>
      <c r="R135" s="157"/>
      <c r="S135" s="157"/>
      <c r="T135" s="157"/>
      <c r="U135" s="157"/>
      <c r="V135" s="157"/>
      <c r="W135" s="157"/>
      <c r="X135" s="157"/>
      <c r="Y135" s="157"/>
      <c r="Z135" s="157"/>
      <c r="AA135" s="157"/>
      <c r="AB135" s="157"/>
      <c r="BA135" s="147"/>
      <c r="BB135" s="147"/>
      <c r="BC135" s="90" t="s">
        <v>159</v>
      </c>
      <c r="BD135" s="170" t="s">
        <v>179</v>
      </c>
      <c r="BE135" s="170"/>
      <c r="BF135" s="170"/>
      <c r="BG135" s="170"/>
      <c r="BH135" s="170"/>
      <c r="BI135" s="170"/>
      <c r="BJ135" s="170"/>
      <c r="BK135" s="170"/>
      <c r="BL135" s="170"/>
      <c r="BM135" s="170"/>
      <c r="BN135" s="170"/>
      <c r="BO135" s="170"/>
      <c r="BP135" s="170"/>
      <c r="BQ135" s="170"/>
      <c r="BR135" s="170"/>
      <c r="BS135" s="170"/>
      <c r="BT135" s="170"/>
      <c r="BU135" s="170"/>
      <c r="BV135" s="170"/>
      <c r="BW135" s="170"/>
      <c r="BX135" s="170"/>
      <c r="BY135" s="170"/>
      <c r="BZ135" s="170"/>
      <c r="CA135" s="170"/>
      <c r="CB135" s="170"/>
    </row>
    <row r="136" spans="1:86" ht="18" customHeight="1" x14ac:dyDescent="0.25">
      <c r="A136" s="33"/>
      <c r="B136" s="33"/>
      <c r="C136" s="34"/>
      <c r="D136" s="84"/>
      <c r="E136" s="160" t="s">
        <v>8</v>
      </c>
      <c r="F136" s="160"/>
      <c r="G136" s="160"/>
      <c r="H136" s="160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42" t="s">
        <v>131</v>
      </c>
      <c r="V136" s="43" t="s">
        <v>210</v>
      </c>
      <c r="W136" s="44"/>
      <c r="X136" s="44"/>
      <c r="Y136" s="44"/>
      <c r="Z136" s="44"/>
      <c r="AA136" s="45"/>
      <c r="AB136" s="15"/>
      <c r="AD136" s="71" t="str">
        <f>IF(D136="","",SUM(IF(AH136="",0,IF(AH136=CH136,1,0)),IF(AI136="",0,IF(AI136=CI136,1,0)),IF(AJ136="",0,IF(AJ136=CJ136,1,0)),IF(AK136="",0,IF(AK136=CK136,1,0))))</f>
        <v/>
      </c>
      <c r="AE136" s="135" t="s">
        <v>197</v>
      </c>
      <c r="AF136" s="134">
        <v>1</v>
      </c>
      <c r="AH136" s="72">
        <f>D136</f>
        <v>0</v>
      </c>
      <c r="AI136" s="138"/>
      <c r="AJ136" s="138"/>
      <c r="AK136" s="138"/>
      <c r="BA136" s="147"/>
      <c r="BB136" s="147"/>
      <c r="BC136" s="91"/>
      <c r="BD136" s="132">
        <v>1</v>
      </c>
      <c r="BE136" s="167" t="s">
        <v>8</v>
      </c>
      <c r="BF136" s="167"/>
      <c r="BG136" s="167"/>
      <c r="BH136" s="167"/>
      <c r="BI136" s="167"/>
      <c r="BJ136" s="167"/>
      <c r="BK136" s="167"/>
      <c r="BL136" s="167"/>
      <c r="BM136" s="167"/>
      <c r="BN136" s="167"/>
      <c r="BO136" s="167"/>
      <c r="BP136" s="167"/>
      <c r="BQ136" s="167"/>
      <c r="BR136" s="167"/>
      <c r="BS136" s="167"/>
      <c r="BT136" s="167"/>
      <c r="BV136" s="103" t="s">
        <v>155</v>
      </c>
      <c r="BW136" s="104" t="s">
        <v>216</v>
      </c>
      <c r="BX136" s="105"/>
      <c r="BY136" s="105"/>
      <c r="BZ136" s="105"/>
      <c r="CA136" s="105"/>
      <c r="CB136" s="106"/>
      <c r="CD136" s="146">
        <v>1</v>
      </c>
      <c r="CE136" s="140" t="s">
        <v>197</v>
      </c>
      <c r="CF136" s="142">
        <v>1</v>
      </c>
      <c r="CH136" s="145">
        <f>BD136</f>
        <v>1</v>
      </c>
    </row>
    <row r="137" spans="1:86" ht="12" customHeight="1" x14ac:dyDescent="0.25">
      <c r="A137" s="33"/>
      <c r="B137" s="33"/>
      <c r="C137" s="34"/>
      <c r="D137" s="10"/>
      <c r="E137" s="160"/>
      <c r="F137" s="160"/>
      <c r="G137" s="160"/>
      <c r="H137" s="160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46" t="s">
        <v>133</v>
      </c>
      <c r="V137" s="47" t="s">
        <v>211</v>
      </c>
      <c r="W137" s="48"/>
      <c r="X137" s="48"/>
      <c r="Y137" s="48"/>
      <c r="Z137" s="48"/>
      <c r="AA137" s="49"/>
      <c r="BA137" s="147"/>
      <c r="BB137" s="147"/>
      <c r="BC137" s="91"/>
      <c r="BD137" s="93"/>
      <c r="BE137" s="167"/>
      <c r="BF137" s="167"/>
      <c r="BG137" s="167"/>
      <c r="BH137" s="167"/>
      <c r="BI137" s="167"/>
      <c r="BJ137" s="167"/>
      <c r="BK137" s="167"/>
      <c r="BL137" s="167"/>
      <c r="BM137" s="167"/>
      <c r="BN137" s="167"/>
      <c r="BO137" s="167"/>
      <c r="BP137" s="167"/>
      <c r="BQ137" s="167"/>
      <c r="BR137" s="167"/>
      <c r="BS137" s="167"/>
      <c r="BT137" s="167"/>
      <c r="BW137" s="86"/>
      <c r="BX137" s="86"/>
      <c r="BY137" s="86"/>
      <c r="BZ137" s="86"/>
      <c r="CA137" s="86"/>
    </row>
    <row r="138" spans="1:86" ht="18" customHeight="1" x14ac:dyDescent="0.25">
      <c r="A138" s="33"/>
      <c r="B138" s="33"/>
      <c r="C138" s="34"/>
      <c r="D138" s="84"/>
      <c r="E138" s="160" t="s">
        <v>6</v>
      </c>
      <c r="F138" s="160"/>
      <c r="G138" s="160"/>
      <c r="H138" s="160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46" t="s">
        <v>135</v>
      </c>
      <c r="V138" s="47" t="s">
        <v>212</v>
      </c>
      <c r="W138" s="48"/>
      <c r="X138" s="48"/>
      <c r="Y138" s="48"/>
      <c r="Z138" s="48"/>
      <c r="AA138" s="50"/>
      <c r="AB138" s="15"/>
      <c r="AD138" s="71" t="str">
        <f>IF(D138="","",SUM(IF(AH138="",0,IF(AH138=CH138,1,0)),IF(AI138="",0,IF(AI138=CI138,1,0)),IF(AJ138="",0,IF(AJ138=CJ138,1,0)),IF(AK138="",0,IF(AK138=CK138,1,0))))</f>
        <v/>
      </c>
      <c r="AE138" s="135" t="s">
        <v>197</v>
      </c>
      <c r="AF138" s="134">
        <v>1</v>
      </c>
      <c r="AH138" s="72">
        <f>D138</f>
        <v>0</v>
      </c>
      <c r="AI138" s="138"/>
      <c r="AJ138" s="138"/>
      <c r="AK138" s="138"/>
      <c r="BA138" s="147"/>
      <c r="BB138" s="147"/>
      <c r="BC138" s="91"/>
      <c r="BD138" s="132">
        <v>5</v>
      </c>
      <c r="BE138" s="167" t="s">
        <v>6</v>
      </c>
      <c r="BF138" s="167"/>
      <c r="BG138" s="167"/>
      <c r="BH138" s="167"/>
      <c r="BI138" s="167"/>
      <c r="BJ138" s="167"/>
      <c r="BK138" s="167"/>
      <c r="BL138" s="167"/>
      <c r="BM138" s="167"/>
      <c r="BN138" s="167"/>
      <c r="BO138" s="167"/>
      <c r="BP138" s="167"/>
      <c r="BQ138" s="167"/>
      <c r="BR138" s="167"/>
      <c r="BS138" s="167"/>
      <c r="BT138" s="167"/>
      <c r="BV138" s="98" t="s">
        <v>135</v>
      </c>
      <c r="BW138" s="99" t="s">
        <v>212</v>
      </c>
      <c r="BX138" s="100"/>
      <c r="BY138" s="100"/>
      <c r="BZ138" s="100"/>
      <c r="CA138" s="100"/>
      <c r="CB138" s="102"/>
      <c r="CD138" s="146">
        <v>1</v>
      </c>
      <c r="CE138" s="140" t="s">
        <v>197</v>
      </c>
      <c r="CF138" s="142">
        <v>1</v>
      </c>
      <c r="CH138" s="145">
        <f>BD138</f>
        <v>5</v>
      </c>
    </row>
    <row r="139" spans="1:86" ht="12" customHeight="1" x14ac:dyDescent="0.25">
      <c r="A139" s="33"/>
      <c r="B139" s="33"/>
      <c r="C139" s="34"/>
      <c r="D139" s="1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46"/>
      <c r="V139" s="47" t="s">
        <v>213</v>
      </c>
      <c r="W139" s="48"/>
      <c r="X139" s="48"/>
      <c r="Y139" s="48"/>
      <c r="Z139" s="48"/>
      <c r="AA139" s="50"/>
      <c r="AB139" s="15"/>
      <c r="BA139" s="147"/>
      <c r="BB139" s="147"/>
      <c r="BC139" s="91"/>
      <c r="BD139" s="93"/>
      <c r="BE139" s="167"/>
      <c r="BF139" s="167"/>
      <c r="BG139" s="167"/>
      <c r="BH139" s="167"/>
      <c r="BI139" s="167"/>
      <c r="BJ139" s="167"/>
      <c r="BK139" s="167"/>
      <c r="BL139" s="167"/>
      <c r="BM139" s="167"/>
      <c r="BN139" s="167"/>
      <c r="BO139" s="167"/>
      <c r="BP139" s="167"/>
      <c r="BQ139" s="167"/>
      <c r="BR139" s="167"/>
      <c r="BS139" s="167"/>
      <c r="BT139" s="167"/>
      <c r="BV139" s="98"/>
      <c r="BW139" s="99" t="s">
        <v>213</v>
      </c>
      <c r="BX139" s="100"/>
      <c r="BY139" s="100"/>
      <c r="BZ139" s="100"/>
      <c r="CA139" s="100"/>
      <c r="CB139" s="102"/>
    </row>
    <row r="140" spans="1:86" ht="18" customHeight="1" x14ac:dyDescent="0.25">
      <c r="A140" s="33"/>
      <c r="B140" s="33"/>
      <c r="C140" s="34"/>
      <c r="D140" s="84"/>
      <c r="E140" s="160" t="s">
        <v>10</v>
      </c>
      <c r="F140" s="160"/>
      <c r="G140" s="160"/>
      <c r="H140" s="160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46" t="s">
        <v>153</v>
      </c>
      <c r="V140" s="47" t="s">
        <v>214</v>
      </c>
      <c r="W140" s="48"/>
      <c r="X140" s="48"/>
      <c r="Y140" s="48"/>
      <c r="Z140" s="48"/>
      <c r="AA140" s="50"/>
      <c r="AB140" s="8"/>
      <c r="AD140" s="71" t="str">
        <f>IF(D140="","",SUM(IF(AH140="",0,IF(AH140=CH140,1,0)),IF(AI140="",0,IF(AI140=CI140,1,0)),IF(AJ140="",0,IF(AJ140=CJ140,1,0)),IF(AK140="",0,IF(AK140=CK140,1,0))))</f>
        <v/>
      </c>
      <c r="AE140" s="135" t="s">
        <v>197</v>
      </c>
      <c r="AF140" s="134">
        <v>1</v>
      </c>
      <c r="AH140" s="72">
        <f>D140</f>
        <v>0</v>
      </c>
      <c r="AI140" s="138"/>
      <c r="AJ140" s="138"/>
      <c r="AK140" s="138"/>
      <c r="BA140" s="147"/>
      <c r="BB140" s="147"/>
      <c r="BC140" s="91"/>
      <c r="BD140" s="132">
        <v>2</v>
      </c>
      <c r="BE140" s="167" t="s">
        <v>10</v>
      </c>
      <c r="BF140" s="167"/>
      <c r="BG140" s="167"/>
      <c r="BH140" s="167"/>
      <c r="BI140" s="167"/>
      <c r="BJ140" s="167"/>
      <c r="BK140" s="167"/>
      <c r="BL140" s="167"/>
      <c r="BM140" s="167"/>
      <c r="BN140" s="167"/>
      <c r="BO140" s="167"/>
      <c r="BP140" s="167"/>
      <c r="BQ140" s="167"/>
      <c r="BR140" s="167"/>
      <c r="BS140" s="167"/>
      <c r="BT140" s="167"/>
      <c r="BU140" s="86"/>
      <c r="BV140" s="86"/>
      <c r="BW140" s="86"/>
      <c r="BX140" s="86"/>
      <c r="BY140" s="86"/>
      <c r="BZ140" s="86"/>
      <c r="CA140" s="86"/>
      <c r="CB140" s="86"/>
      <c r="CD140" s="146">
        <v>1</v>
      </c>
      <c r="CE140" s="140" t="s">
        <v>197</v>
      </c>
      <c r="CF140" s="142">
        <v>1</v>
      </c>
      <c r="CH140" s="145">
        <f>BD140</f>
        <v>2</v>
      </c>
    </row>
    <row r="141" spans="1:86" ht="12" customHeight="1" x14ac:dyDescent="0.25">
      <c r="A141" s="33"/>
      <c r="B141" s="33"/>
      <c r="C141" s="34"/>
      <c r="D141" s="11"/>
      <c r="E141" s="160"/>
      <c r="F141" s="160"/>
      <c r="G141" s="160"/>
      <c r="H141" s="160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46" t="s">
        <v>154</v>
      </c>
      <c r="V141" s="47" t="s">
        <v>215</v>
      </c>
      <c r="W141" s="48"/>
      <c r="X141" s="48"/>
      <c r="Y141" s="48"/>
      <c r="Z141" s="48"/>
      <c r="AA141" s="50"/>
      <c r="AB141" s="8"/>
      <c r="BA141" s="147"/>
      <c r="BB141" s="147"/>
      <c r="BC141" s="91"/>
      <c r="BD141" s="107"/>
      <c r="BE141" s="167"/>
      <c r="BF141" s="167"/>
      <c r="BG141" s="167"/>
      <c r="BH141" s="167"/>
      <c r="BI141" s="167"/>
      <c r="BJ141" s="167"/>
      <c r="BK141" s="167"/>
      <c r="BL141" s="167"/>
      <c r="BM141" s="167"/>
      <c r="BN141" s="167"/>
      <c r="BO141" s="167"/>
      <c r="BP141" s="167"/>
      <c r="BQ141" s="167"/>
      <c r="BR141" s="167"/>
      <c r="BS141" s="167"/>
      <c r="BT141" s="167"/>
      <c r="BU141" s="86"/>
      <c r="BV141" s="86"/>
      <c r="BW141" s="86"/>
      <c r="BX141" s="86"/>
      <c r="BY141" s="86"/>
      <c r="BZ141" s="86"/>
      <c r="CA141" s="86"/>
      <c r="CB141" s="86"/>
    </row>
    <row r="142" spans="1:86" ht="18" customHeight="1" x14ac:dyDescent="0.25">
      <c r="A142" s="33"/>
      <c r="B142" s="33"/>
      <c r="C142" s="34"/>
      <c r="D142" s="84"/>
      <c r="E142" s="7" t="s">
        <v>5</v>
      </c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8"/>
      <c r="U142" s="51" t="s">
        <v>155</v>
      </c>
      <c r="V142" s="52" t="s">
        <v>216</v>
      </c>
      <c r="W142" s="53"/>
      <c r="X142" s="53"/>
      <c r="Y142" s="53"/>
      <c r="Z142" s="53"/>
      <c r="AA142" s="54"/>
      <c r="AB142" s="15"/>
      <c r="AD142" s="71" t="str">
        <f>IF(D142="","",SUM(IF(AH142="",0,IF(AH142=CH142,1,0)),IF(AI142="",0,IF(AI142=CI142,1,0)),IF(AJ142="",0,IF(AJ142=CJ142,1,0)),IF(AK142="",0,IF(AK142=CK142,1,0))))</f>
        <v/>
      </c>
      <c r="AE142" s="135" t="s">
        <v>197</v>
      </c>
      <c r="AF142" s="134">
        <v>1</v>
      </c>
      <c r="AH142" s="72">
        <f>D142</f>
        <v>0</v>
      </c>
      <c r="AI142" s="138"/>
      <c r="AJ142" s="138"/>
      <c r="AK142" s="138"/>
      <c r="BA142" s="147"/>
      <c r="BB142" s="147"/>
      <c r="BC142" s="91"/>
      <c r="BD142" s="132">
        <v>3</v>
      </c>
      <c r="BE142" s="88" t="s">
        <v>5</v>
      </c>
      <c r="BH142" s="143"/>
      <c r="BI142" s="143"/>
      <c r="BJ142" s="143"/>
      <c r="BK142" s="143"/>
      <c r="BL142" s="143"/>
      <c r="BM142" s="143"/>
      <c r="BN142" s="143"/>
      <c r="BO142" s="143"/>
      <c r="BP142" s="143"/>
      <c r="BQ142" s="143"/>
      <c r="BR142" s="143"/>
      <c r="BS142" s="143"/>
      <c r="BT142" s="86"/>
      <c r="BU142" s="86"/>
      <c r="BV142" s="94" t="s">
        <v>131</v>
      </c>
      <c r="BW142" s="95" t="s">
        <v>210</v>
      </c>
      <c r="BX142" s="96"/>
      <c r="BY142" s="96"/>
      <c r="BZ142" s="96"/>
      <c r="CA142" s="96"/>
      <c r="CB142" s="97"/>
      <c r="CD142" s="146">
        <v>1</v>
      </c>
      <c r="CE142" s="140" t="s">
        <v>197</v>
      </c>
      <c r="CF142" s="142">
        <v>1</v>
      </c>
      <c r="CH142" s="145">
        <f>BD142</f>
        <v>3</v>
      </c>
    </row>
    <row r="143" spans="1:86" ht="12" customHeight="1" x14ac:dyDescent="0.25">
      <c r="A143" s="33"/>
      <c r="B143" s="33"/>
      <c r="C143" s="34"/>
      <c r="D143" s="10"/>
      <c r="E143" s="7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8"/>
      <c r="U143" s="8"/>
      <c r="V143" s="15"/>
      <c r="W143" s="15"/>
      <c r="X143" s="15"/>
      <c r="Y143" s="15"/>
      <c r="Z143" s="15"/>
      <c r="AA143" s="15"/>
      <c r="AB143" s="15"/>
      <c r="BA143" s="147"/>
      <c r="BB143" s="147"/>
      <c r="BC143" s="91"/>
      <c r="BD143" s="93"/>
      <c r="BE143" s="88"/>
      <c r="BH143" s="143"/>
      <c r="BI143" s="143"/>
      <c r="BJ143" s="143"/>
      <c r="BK143" s="143"/>
      <c r="BL143" s="143"/>
      <c r="BM143" s="143"/>
      <c r="BN143" s="143"/>
      <c r="BO143" s="143"/>
      <c r="BP143" s="143"/>
      <c r="BQ143" s="143"/>
      <c r="BR143" s="143"/>
      <c r="BS143" s="143"/>
      <c r="BT143" s="86"/>
      <c r="BU143" s="86"/>
      <c r="BV143" s="98" t="s">
        <v>133</v>
      </c>
      <c r="BW143" s="99" t="s">
        <v>211</v>
      </c>
      <c r="BX143" s="100"/>
      <c r="BY143" s="100"/>
      <c r="BZ143" s="100"/>
      <c r="CA143" s="100"/>
      <c r="CB143" s="101"/>
    </row>
    <row r="144" spans="1:86" ht="18" customHeight="1" x14ac:dyDescent="0.25">
      <c r="A144" s="33"/>
      <c r="B144" s="33"/>
      <c r="C144" s="34"/>
      <c r="D144" s="84"/>
      <c r="E144" s="160" t="s">
        <v>7</v>
      </c>
      <c r="F144" s="160"/>
      <c r="G144" s="160"/>
      <c r="H144" s="160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V144" s="15"/>
      <c r="W144" s="15"/>
      <c r="X144" s="15"/>
      <c r="Y144" s="15"/>
      <c r="Z144" s="15"/>
      <c r="AA144" s="15"/>
      <c r="AB144" s="15"/>
      <c r="AD144" s="71" t="str">
        <f>IF(D144="","",SUM(IF(AH144="",0,IF(AH144=CH144,1,0)),IF(AI144="",0,IF(AI144=CI144,1,0)),IF(AJ144="",0,IF(AJ144=CJ144,1,0)),IF(AK144="",0,IF(AK144=CK144,1,0))))</f>
        <v/>
      </c>
      <c r="AE144" s="135" t="s">
        <v>197</v>
      </c>
      <c r="AF144" s="134">
        <v>1</v>
      </c>
      <c r="AH144" s="72">
        <f>D144</f>
        <v>0</v>
      </c>
      <c r="AI144" s="138"/>
      <c r="AJ144" s="138"/>
      <c r="AK144" s="138"/>
      <c r="BA144" s="147"/>
      <c r="BB144" s="147"/>
      <c r="BC144" s="91"/>
      <c r="BD144" s="132">
        <v>4</v>
      </c>
      <c r="BE144" s="167" t="s">
        <v>7</v>
      </c>
      <c r="BF144" s="167"/>
      <c r="BG144" s="167"/>
      <c r="BH144" s="167"/>
      <c r="BI144" s="167"/>
      <c r="BJ144" s="167"/>
      <c r="BK144" s="167"/>
      <c r="BL144" s="167"/>
      <c r="BM144" s="167"/>
      <c r="BN144" s="167"/>
      <c r="BO144" s="167"/>
      <c r="BP144" s="167"/>
      <c r="BQ144" s="167"/>
      <c r="BR144" s="167"/>
      <c r="BS144" s="167"/>
      <c r="BT144" s="167"/>
      <c r="BV144" s="98" t="s">
        <v>153</v>
      </c>
      <c r="BW144" s="99" t="s">
        <v>214</v>
      </c>
      <c r="BX144" s="100"/>
      <c r="BY144" s="100"/>
      <c r="BZ144" s="100"/>
      <c r="CA144" s="100"/>
      <c r="CB144" s="102"/>
      <c r="CD144" s="146">
        <v>1</v>
      </c>
      <c r="CE144" s="140" t="s">
        <v>197</v>
      </c>
      <c r="CF144" s="142">
        <v>1</v>
      </c>
      <c r="CH144" s="145">
        <f>BD144</f>
        <v>4</v>
      </c>
    </row>
    <row r="145" spans="1:86" ht="12" customHeight="1" x14ac:dyDescent="0.25">
      <c r="A145" s="33"/>
      <c r="B145" s="33"/>
      <c r="C145" s="34"/>
      <c r="D145" s="10"/>
      <c r="E145" s="160"/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V145" s="15"/>
      <c r="W145" s="15"/>
      <c r="X145" s="15"/>
      <c r="Y145" s="15"/>
      <c r="Z145" s="15"/>
      <c r="AA145" s="15"/>
      <c r="AB145" s="15"/>
      <c r="BA145" s="147"/>
      <c r="BB145" s="147"/>
      <c r="BC145" s="91"/>
      <c r="BD145" s="93"/>
      <c r="BE145" s="167"/>
      <c r="BF145" s="167"/>
      <c r="BG145" s="167"/>
      <c r="BH145" s="167"/>
      <c r="BI145" s="167"/>
      <c r="BJ145" s="167"/>
      <c r="BK145" s="167"/>
      <c r="BL145" s="167"/>
      <c r="BM145" s="167"/>
      <c r="BN145" s="167"/>
      <c r="BO145" s="167"/>
      <c r="BP145" s="167"/>
      <c r="BQ145" s="167"/>
      <c r="BR145" s="167"/>
      <c r="BS145" s="167"/>
      <c r="BT145" s="167"/>
      <c r="BV145" s="98" t="s">
        <v>154</v>
      </c>
      <c r="BW145" s="99" t="s">
        <v>215</v>
      </c>
      <c r="BX145" s="100"/>
      <c r="BY145" s="100"/>
      <c r="BZ145" s="100"/>
      <c r="CA145" s="100"/>
      <c r="CB145" s="102"/>
    </row>
    <row r="146" spans="1:86" ht="18" customHeight="1" x14ac:dyDescent="0.25">
      <c r="A146" s="33"/>
      <c r="B146" s="33"/>
      <c r="C146" s="34"/>
      <c r="D146" s="84"/>
      <c r="E146" s="160" t="s">
        <v>9</v>
      </c>
      <c r="F146" s="160"/>
      <c r="G146" s="160"/>
      <c r="H146" s="160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W146" s="8"/>
      <c r="X146" s="8"/>
      <c r="Y146" s="8"/>
      <c r="Z146" s="8"/>
      <c r="AA146" s="8"/>
      <c r="AD146" s="71" t="str">
        <f>IF(D146="","",SUM(IF(AH146="",0,IF(AH146=CH146,1,0)),IF(AI146="",0,IF(AI146=CI146,1,0)),IF(AJ146="",0,IF(AJ146=CJ146,1,0)),IF(AK146="",0,IF(AK146=CK146,1,0))))</f>
        <v/>
      </c>
      <c r="AE146" s="135" t="s">
        <v>197</v>
      </c>
      <c r="AF146" s="134">
        <v>1</v>
      </c>
      <c r="AH146" s="72">
        <f>D146</f>
        <v>0</v>
      </c>
      <c r="AI146" s="138"/>
      <c r="AJ146" s="138"/>
      <c r="AK146" s="138"/>
      <c r="BA146" s="147"/>
      <c r="BB146" s="147"/>
      <c r="BC146" s="91"/>
      <c r="BD146" s="132">
        <v>6</v>
      </c>
      <c r="BE146" s="167" t="s">
        <v>9</v>
      </c>
      <c r="BF146" s="167"/>
      <c r="BG146" s="167"/>
      <c r="BH146" s="167"/>
      <c r="BI146" s="167"/>
      <c r="BJ146" s="167"/>
      <c r="BK146" s="167"/>
      <c r="BL146" s="167"/>
      <c r="BM146" s="167"/>
      <c r="BN146" s="167"/>
      <c r="BO146" s="167"/>
      <c r="BP146" s="167"/>
      <c r="BQ146" s="167"/>
      <c r="BR146" s="167"/>
      <c r="BS146" s="167"/>
      <c r="BT146" s="167"/>
      <c r="BW146" s="86"/>
      <c r="BX146" s="86"/>
      <c r="BY146" s="86"/>
      <c r="BZ146" s="86"/>
      <c r="CA146" s="86"/>
      <c r="CD146" s="146">
        <v>1</v>
      </c>
      <c r="CE146" s="140" t="s">
        <v>197</v>
      </c>
      <c r="CF146" s="142">
        <v>1</v>
      </c>
      <c r="CH146" s="145">
        <f>BD146</f>
        <v>6</v>
      </c>
    </row>
    <row r="147" spans="1:86" ht="18" customHeight="1" x14ac:dyDescent="0.25">
      <c r="A147" s="33"/>
      <c r="B147" s="33"/>
      <c r="C147" s="34"/>
      <c r="D147" s="10"/>
      <c r="E147" s="160"/>
      <c r="F147" s="160"/>
      <c r="G147" s="160"/>
      <c r="H147" s="160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8"/>
      <c r="V147" s="8"/>
      <c r="W147" s="8"/>
      <c r="X147" s="8"/>
      <c r="Y147" s="8"/>
      <c r="Z147" s="8"/>
      <c r="AA147" s="8"/>
      <c r="AB147" s="8"/>
      <c r="BA147" s="147"/>
      <c r="BB147" s="147"/>
      <c r="BC147" s="91"/>
      <c r="BD147" s="93"/>
      <c r="BE147" s="167"/>
      <c r="BF147" s="167"/>
      <c r="BG147" s="167"/>
      <c r="BH147" s="167"/>
      <c r="BI147" s="167"/>
      <c r="BJ147" s="167"/>
      <c r="BK147" s="167"/>
      <c r="BL147" s="167"/>
      <c r="BM147" s="167"/>
      <c r="BN147" s="167"/>
      <c r="BO147" s="167"/>
      <c r="BP147" s="167"/>
      <c r="BQ147" s="167"/>
      <c r="BR147" s="167"/>
      <c r="BS147" s="167"/>
      <c r="BT147" s="167"/>
      <c r="BU147" s="86"/>
      <c r="BV147" s="86"/>
      <c r="BW147" s="86"/>
      <c r="BX147" s="86"/>
      <c r="BY147" s="86"/>
      <c r="BZ147" s="86"/>
      <c r="CA147" s="86"/>
      <c r="CB147" s="86"/>
    </row>
    <row r="148" spans="1:86" ht="32.1" customHeight="1" x14ac:dyDescent="0.25">
      <c r="A148" s="33"/>
      <c r="B148" s="33"/>
      <c r="C148" s="56" t="s">
        <v>163</v>
      </c>
      <c r="D148" s="156" t="s">
        <v>167</v>
      </c>
      <c r="E148" s="156"/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  <c r="P148" s="156"/>
      <c r="Q148" s="156"/>
      <c r="R148" s="156"/>
      <c r="S148" s="156"/>
      <c r="T148" s="156"/>
      <c r="U148" s="156"/>
      <c r="V148" s="156"/>
      <c r="W148" s="156"/>
      <c r="X148" s="156"/>
      <c r="Y148" s="156"/>
      <c r="Z148" s="156"/>
      <c r="AA148" s="156"/>
      <c r="AB148" s="156"/>
      <c r="BA148" s="147"/>
      <c r="BB148" s="147"/>
      <c r="BC148" s="90" t="s">
        <v>164</v>
      </c>
      <c r="BD148" s="166" t="s">
        <v>167</v>
      </c>
      <c r="BE148" s="166"/>
      <c r="BF148" s="166"/>
      <c r="BG148" s="166"/>
      <c r="BH148" s="166"/>
      <c r="BI148" s="166"/>
      <c r="BJ148" s="166"/>
      <c r="BK148" s="166"/>
      <c r="BL148" s="166"/>
      <c r="BM148" s="166"/>
      <c r="BN148" s="166"/>
      <c r="BO148" s="166"/>
      <c r="BP148" s="166"/>
      <c r="BQ148" s="166"/>
      <c r="BR148" s="166"/>
      <c r="BS148" s="166"/>
      <c r="BT148" s="166"/>
      <c r="BU148" s="166"/>
      <c r="BV148" s="166"/>
      <c r="BW148" s="166"/>
      <c r="BX148" s="166"/>
      <c r="BY148" s="166"/>
      <c r="BZ148" s="166"/>
      <c r="CA148" s="166"/>
      <c r="CB148" s="166"/>
    </row>
    <row r="149" spans="1:86" ht="18" customHeight="1" x14ac:dyDescent="0.25">
      <c r="A149" s="33"/>
      <c r="B149" s="33"/>
      <c r="C149" s="34"/>
      <c r="D149" s="4" t="s">
        <v>172</v>
      </c>
      <c r="E149" s="4" t="s">
        <v>286</v>
      </c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8"/>
      <c r="V149" s="8"/>
      <c r="W149" s="8"/>
      <c r="X149" s="8"/>
      <c r="Y149" s="8"/>
      <c r="Z149" s="8"/>
      <c r="AA149" s="8"/>
      <c r="AB149" s="8"/>
      <c r="BA149" s="147"/>
      <c r="BB149" s="147"/>
      <c r="BC149" s="91"/>
      <c r="BD149" s="92" t="s">
        <v>168</v>
      </c>
      <c r="BE149" s="92" t="s">
        <v>184</v>
      </c>
      <c r="BF149" s="143"/>
      <c r="BG149" s="143"/>
      <c r="BH149" s="143"/>
      <c r="BI149" s="143"/>
      <c r="BJ149" s="143"/>
      <c r="BK149" s="143"/>
      <c r="BL149" s="143"/>
      <c r="BM149" s="143"/>
      <c r="BN149" s="143"/>
      <c r="BO149" s="143"/>
      <c r="BP149" s="143"/>
      <c r="BQ149" s="143"/>
      <c r="BR149" s="143"/>
      <c r="BS149" s="143"/>
      <c r="BT149" s="143"/>
      <c r="BU149" s="86"/>
      <c r="BV149" s="86"/>
      <c r="BW149" s="86"/>
      <c r="BX149" s="86"/>
      <c r="BY149" s="86"/>
      <c r="BZ149" s="86"/>
      <c r="CA149" s="86"/>
      <c r="CB149" s="86"/>
    </row>
    <row r="150" spans="1:86" ht="18" customHeight="1" x14ac:dyDescent="0.25">
      <c r="A150" s="33"/>
      <c r="B150" s="33"/>
      <c r="C150" s="34"/>
      <c r="D150" s="8"/>
      <c r="E150" s="5" t="s">
        <v>106</v>
      </c>
      <c r="F150" s="155"/>
      <c r="G150" s="155"/>
      <c r="H150" s="155"/>
      <c r="I150" s="155"/>
      <c r="J150" s="155"/>
      <c r="K150" s="155"/>
      <c r="L150" s="155"/>
      <c r="M150" s="155"/>
      <c r="N150" s="155"/>
      <c r="O150" s="155"/>
      <c r="P150" s="155"/>
      <c r="Q150" s="155"/>
      <c r="R150" s="155"/>
      <c r="S150" s="155"/>
      <c r="T150" s="5" t="s">
        <v>312</v>
      </c>
      <c r="U150" s="8"/>
      <c r="V150" s="8"/>
      <c r="W150" s="8"/>
      <c r="X150" s="8"/>
      <c r="Y150" s="8"/>
      <c r="Z150" s="8"/>
      <c r="AA150" s="8"/>
      <c r="AB150" s="8"/>
      <c r="AD150" s="71" t="str">
        <f>IF(F150="","",SUM(IF(AH150="",0,IF(AH150=CH150,1,0)),IF(AI150="",0,IF(AI150=CI150,1,0)),IF(AJ150="",0,IF(AJ150=CJ150,1,0)),IF(AK150="",0,IF(AK150=CK150,1,0))))</f>
        <v/>
      </c>
      <c r="AE150" s="135" t="s">
        <v>197</v>
      </c>
      <c r="AF150" s="134">
        <v>1</v>
      </c>
      <c r="AH150" s="72">
        <f>F150</f>
        <v>0</v>
      </c>
      <c r="AI150" s="138"/>
      <c r="AJ150" s="138"/>
      <c r="AK150" s="138"/>
      <c r="BA150" s="147"/>
      <c r="BB150" s="147"/>
      <c r="BC150" s="91"/>
      <c r="BD150" s="86"/>
      <c r="BE150" s="143" t="s">
        <v>106</v>
      </c>
      <c r="BF150" s="162" t="s">
        <v>20</v>
      </c>
      <c r="BG150" s="162"/>
      <c r="BH150" s="162"/>
      <c r="BI150" s="162"/>
      <c r="BJ150" s="162"/>
      <c r="BK150" s="162"/>
      <c r="BL150" s="162"/>
      <c r="BM150" s="162"/>
      <c r="BN150" s="162"/>
      <c r="BO150" s="162"/>
      <c r="BP150" s="162"/>
      <c r="BQ150" s="162"/>
      <c r="BR150" s="162"/>
      <c r="BS150" s="163"/>
      <c r="BT150" s="143" t="s">
        <v>140</v>
      </c>
      <c r="BU150" s="86"/>
      <c r="BV150" s="86"/>
      <c r="BW150" s="86"/>
      <c r="BX150" s="86"/>
      <c r="BY150" s="86"/>
      <c r="BZ150" s="86"/>
      <c r="CA150" s="86"/>
      <c r="CB150" s="86"/>
      <c r="CD150" s="146">
        <v>1</v>
      </c>
      <c r="CE150" s="140" t="s">
        <v>197</v>
      </c>
      <c r="CF150" s="142">
        <v>1</v>
      </c>
      <c r="CH150" s="145" t="str">
        <f>BF150</f>
        <v>Finanzierung von Anlagevermögen</v>
      </c>
    </row>
    <row r="151" spans="1:86" ht="8.1" customHeight="1" x14ac:dyDescent="0.25">
      <c r="A151" s="33"/>
      <c r="B151" s="33"/>
      <c r="C151" s="34"/>
      <c r="D151" s="8"/>
      <c r="E151" s="14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8"/>
      <c r="V151" s="8"/>
      <c r="W151" s="8"/>
      <c r="X151" s="8"/>
      <c r="Y151" s="8"/>
      <c r="Z151" s="8"/>
      <c r="AA151" s="8"/>
      <c r="AB151" s="8"/>
      <c r="BA151" s="147"/>
      <c r="BB151" s="147"/>
      <c r="BC151" s="91"/>
      <c r="BD151" s="86"/>
      <c r="BE151" s="108"/>
      <c r="BF151" s="143"/>
      <c r="BG151" s="143"/>
      <c r="BH151" s="143"/>
      <c r="BI151" s="143"/>
      <c r="BJ151" s="143"/>
      <c r="BK151" s="143"/>
      <c r="BL151" s="143"/>
      <c r="BM151" s="143"/>
      <c r="BN151" s="143"/>
      <c r="BO151" s="143"/>
      <c r="BP151" s="143"/>
      <c r="BQ151" s="143"/>
      <c r="BR151" s="143"/>
      <c r="BS151" s="143"/>
      <c r="BT151" s="143"/>
      <c r="BU151" s="86"/>
      <c r="BV151" s="86"/>
      <c r="BW151" s="86"/>
      <c r="BX151" s="86"/>
      <c r="BY151" s="86"/>
      <c r="BZ151" s="86"/>
      <c r="CA151" s="86"/>
      <c r="CB151" s="86"/>
    </row>
    <row r="152" spans="1:86" ht="18" customHeight="1" x14ac:dyDescent="0.25">
      <c r="A152" s="33"/>
      <c r="B152" s="33"/>
      <c r="C152" s="34"/>
      <c r="D152" s="8"/>
      <c r="E152" s="4" t="s">
        <v>142</v>
      </c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8"/>
      <c r="V152" s="8"/>
      <c r="W152" s="8"/>
      <c r="X152" s="8"/>
      <c r="Y152" s="8"/>
      <c r="Z152" s="8"/>
      <c r="AA152" s="8"/>
      <c r="AB152" s="8"/>
      <c r="BA152" s="147"/>
      <c r="BB152" s="147"/>
      <c r="BC152" s="91"/>
      <c r="BD152" s="86"/>
      <c r="BE152" s="92" t="s">
        <v>142</v>
      </c>
      <c r="BF152" s="143"/>
      <c r="BG152" s="143"/>
      <c r="BH152" s="143"/>
      <c r="BI152" s="143"/>
      <c r="BJ152" s="143"/>
      <c r="BK152" s="143"/>
      <c r="BL152" s="143"/>
      <c r="BM152" s="143"/>
      <c r="BN152" s="143"/>
      <c r="BO152" s="143"/>
      <c r="BP152" s="143"/>
      <c r="BQ152" s="143"/>
      <c r="BR152" s="143"/>
      <c r="BS152" s="143"/>
      <c r="BT152" s="143"/>
      <c r="BU152" s="86"/>
      <c r="BV152" s="86"/>
      <c r="BW152" s="86"/>
      <c r="BX152" s="86"/>
      <c r="BY152" s="86"/>
      <c r="BZ152" s="86"/>
      <c r="CA152" s="86"/>
      <c r="CB152" s="86"/>
    </row>
    <row r="153" spans="1:86" ht="18" customHeight="1" x14ac:dyDescent="0.25">
      <c r="A153" s="33"/>
      <c r="B153" s="33"/>
      <c r="C153" s="34"/>
      <c r="D153" s="8"/>
      <c r="E153" s="5" t="s">
        <v>143</v>
      </c>
      <c r="F153" s="155"/>
      <c r="G153" s="155"/>
      <c r="H153" s="155"/>
      <c r="I153" s="155"/>
      <c r="J153" s="155"/>
      <c r="K153" s="155"/>
      <c r="L153" s="155"/>
      <c r="M153" s="155"/>
      <c r="N153" s="155"/>
      <c r="O153" s="155"/>
      <c r="P153" s="155"/>
      <c r="Q153" s="155"/>
      <c r="R153" s="155"/>
      <c r="S153" s="155"/>
      <c r="T153" s="155"/>
      <c r="U153" s="155"/>
      <c r="V153" s="155"/>
      <c r="W153" s="8"/>
      <c r="X153" s="8"/>
      <c r="Y153" s="8"/>
      <c r="Z153" s="8"/>
      <c r="AA153" s="8"/>
      <c r="AB153" s="8"/>
      <c r="AD153" s="71" t="str">
        <f>IF(F153="","",IF(COUNTIF($AH$153:$AH$154,F153)&gt;0,1/COUNTIF($F$153:$V$154,F153),0))</f>
        <v/>
      </c>
      <c r="AE153" s="135" t="s">
        <v>197</v>
      </c>
      <c r="AF153" s="134">
        <v>1</v>
      </c>
      <c r="AH153" s="141" t="str">
        <f>IF(CH153="","",CH153)</f>
        <v>Kapital ist langfristig gebunden</v>
      </c>
      <c r="BA153" s="147"/>
      <c r="BB153" s="147"/>
      <c r="BC153" s="91"/>
      <c r="BD153" s="86"/>
      <c r="BE153" s="143" t="s">
        <v>143</v>
      </c>
      <c r="BF153" s="162" t="s">
        <v>17</v>
      </c>
      <c r="BG153" s="162"/>
      <c r="BH153" s="162"/>
      <c r="BI153" s="162"/>
      <c r="BJ153" s="162"/>
      <c r="BK153" s="162"/>
      <c r="BL153" s="162"/>
      <c r="BM153" s="162"/>
      <c r="BN153" s="162"/>
      <c r="BO153" s="162"/>
      <c r="BP153" s="162"/>
      <c r="BQ153" s="162"/>
      <c r="BR153" s="162"/>
      <c r="BS153" s="162"/>
      <c r="BT153" s="162"/>
      <c r="BU153" s="162"/>
      <c r="BV153" s="162"/>
      <c r="BW153" s="86"/>
      <c r="BX153" s="86"/>
      <c r="BY153" s="86"/>
      <c r="BZ153" s="86"/>
      <c r="CA153" s="86"/>
      <c r="CB153" s="86"/>
      <c r="CD153" s="146">
        <v>1</v>
      </c>
      <c r="CE153" s="140" t="s">
        <v>197</v>
      </c>
      <c r="CF153" s="142">
        <v>1</v>
      </c>
      <c r="CH153" s="145" t="str">
        <f>BF153</f>
        <v>Kapital ist langfristig gebunden</v>
      </c>
    </row>
    <row r="154" spans="1:86" ht="18" customHeight="1" x14ac:dyDescent="0.25">
      <c r="A154" s="33"/>
      <c r="B154" s="33"/>
      <c r="C154" s="34"/>
      <c r="D154" s="8"/>
      <c r="E154" s="5" t="s">
        <v>143</v>
      </c>
      <c r="F154" s="5" t="s">
        <v>217</v>
      </c>
      <c r="I154" s="155"/>
      <c r="J154" s="155"/>
      <c r="K154" s="155"/>
      <c r="L154" s="155"/>
      <c r="M154" s="155"/>
      <c r="N154" s="155"/>
      <c r="O154" s="155"/>
      <c r="P154" s="155"/>
      <c r="Q154" s="155"/>
      <c r="R154" s="155"/>
      <c r="S154" s="155"/>
      <c r="T154" s="155"/>
      <c r="U154" s="155"/>
      <c r="V154" s="155"/>
      <c r="W154" s="8"/>
      <c r="X154" s="8"/>
      <c r="Y154" s="8"/>
      <c r="Z154" s="8"/>
      <c r="AA154" s="8"/>
      <c r="AB154" s="8"/>
      <c r="AD154" s="71" t="str">
        <f>IF(I154="","",IF(COUNTIF($AH$153:$AH$154,I154)&gt;0,1/COUNTIF($F$153:$V$154,I154),0))</f>
        <v/>
      </c>
      <c r="AE154" s="135" t="s">
        <v>197</v>
      </c>
      <c r="AF154" s="134">
        <v>1</v>
      </c>
      <c r="AH154" s="141" t="str">
        <f>IF(CH154="","",CH154)</f>
        <v>gute Planung!</v>
      </c>
      <c r="BA154" s="147"/>
      <c r="BB154" s="147"/>
      <c r="BC154" s="91"/>
      <c r="BD154" s="86"/>
      <c r="BE154" s="143" t="s">
        <v>143</v>
      </c>
      <c r="BF154" s="143" t="s">
        <v>217</v>
      </c>
      <c r="BI154" s="162" t="s">
        <v>144</v>
      </c>
      <c r="BJ154" s="162"/>
      <c r="BK154" s="162"/>
      <c r="BL154" s="162"/>
      <c r="BM154" s="162"/>
      <c r="BN154" s="162"/>
      <c r="BO154" s="162"/>
      <c r="BP154" s="162"/>
      <c r="BQ154" s="162"/>
      <c r="BR154" s="162"/>
      <c r="BS154" s="162"/>
      <c r="BT154" s="162"/>
      <c r="BU154" s="162"/>
      <c r="BV154" s="162"/>
      <c r="BW154" s="86"/>
      <c r="BX154" s="86"/>
      <c r="BY154" s="86"/>
      <c r="BZ154" s="86"/>
      <c r="CA154" s="86"/>
      <c r="CB154" s="86"/>
      <c r="CD154" s="146">
        <v>1</v>
      </c>
      <c r="CE154" s="140" t="s">
        <v>197</v>
      </c>
      <c r="CF154" s="142">
        <v>1</v>
      </c>
      <c r="CH154" s="145" t="str">
        <f>BI154</f>
        <v>gute Planung!</v>
      </c>
    </row>
    <row r="155" spans="1:86" ht="8.1" customHeight="1" x14ac:dyDescent="0.25">
      <c r="A155" s="33"/>
      <c r="B155" s="33"/>
      <c r="C155" s="34"/>
      <c r="D155" s="8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8"/>
      <c r="V155" s="8"/>
      <c r="W155" s="8"/>
      <c r="X155" s="8"/>
      <c r="Y155" s="8"/>
      <c r="Z155" s="8"/>
      <c r="AA155" s="8"/>
      <c r="AB155" s="8"/>
      <c r="BA155" s="147"/>
      <c r="BB155" s="147"/>
      <c r="BC155" s="91"/>
      <c r="BD155" s="86"/>
      <c r="BE155" s="143"/>
      <c r="BF155" s="143"/>
      <c r="BG155" s="143"/>
      <c r="BH155" s="143"/>
      <c r="BI155" s="143"/>
      <c r="BJ155" s="143"/>
      <c r="BK155" s="143"/>
      <c r="BL155" s="143"/>
      <c r="BM155" s="143"/>
      <c r="BN155" s="143"/>
      <c r="BO155" s="143"/>
      <c r="BP155" s="143"/>
      <c r="BQ155" s="143"/>
      <c r="BR155" s="143"/>
      <c r="BS155" s="143"/>
      <c r="BT155" s="143"/>
      <c r="BU155" s="86"/>
      <c r="BV155" s="86"/>
      <c r="BW155" s="86"/>
      <c r="BX155" s="86"/>
      <c r="BY155" s="86"/>
      <c r="BZ155" s="86"/>
      <c r="CA155" s="86"/>
      <c r="CB155" s="86"/>
    </row>
    <row r="156" spans="1:86" ht="18" customHeight="1" x14ac:dyDescent="0.25">
      <c r="A156" s="33"/>
      <c r="B156" s="33"/>
      <c r="C156" s="34"/>
      <c r="D156" s="8"/>
      <c r="E156" s="4" t="s">
        <v>317</v>
      </c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8"/>
      <c r="V156" s="8"/>
      <c r="W156" s="8"/>
      <c r="X156" s="8"/>
      <c r="Y156" s="8"/>
      <c r="Z156" s="8"/>
      <c r="AA156" s="8"/>
      <c r="AB156" s="8"/>
      <c r="BA156" s="147"/>
      <c r="BB156" s="147"/>
      <c r="BC156" s="91"/>
      <c r="BD156" s="86"/>
      <c r="BE156" s="92" t="s">
        <v>139</v>
      </c>
      <c r="BF156" s="143"/>
      <c r="BG156" s="143"/>
      <c r="BH156" s="143"/>
      <c r="BI156" s="143"/>
      <c r="BJ156" s="143"/>
      <c r="BK156" s="143"/>
      <c r="BL156" s="143"/>
      <c r="BM156" s="143"/>
      <c r="BN156" s="143"/>
      <c r="BO156" s="143"/>
      <c r="BP156" s="143"/>
      <c r="BQ156" s="143"/>
      <c r="BR156" s="143"/>
      <c r="BS156" s="143"/>
      <c r="BT156" s="143"/>
      <c r="BU156" s="86"/>
      <c r="BV156" s="86"/>
      <c r="BW156" s="86"/>
      <c r="BX156" s="86"/>
      <c r="BY156" s="86"/>
      <c r="BZ156" s="86"/>
      <c r="CA156" s="86"/>
      <c r="CB156" s="86"/>
    </row>
    <row r="157" spans="1:86" ht="18" customHeight="1" x14ac:dyDescent="0.25">
      <c r="A157" s="33"/>
      <c r="B157" s="33"/>
      <c r="C157" s="34"/>
      <c r="D157" s="8"/>
      <c r="E157" s="155"/>
      <c r="F157" s="155"/>
      <c r="G157" s="155"/>
      <c r="H157" s="155"/>
      <c r="I157" s="155"/>
      <c r="J157" s="155"/>
      <c r="K157" s="155"/>
      <c r="L157" s="155"/>
      <c r="M157" s="155"/>
      <c r="N157" s="155"/>
      <c r="O157" s="155"/>
      <c r="P157" s="155"/>
      <c r="Q157" s="155"/>
      <c r="R157" s="155"/>
      <c r="S157" s="155"/>
      <c r="T157" s="155"/>
      <c r="U157" s="155"/>
      <c r="V157" s="155"/>
      <c r="W157" s="8"/>
      <c r="X157" s="8"/>
      <c r="Y157" s="8"/>
      <c r="Z157" s="8"/>
      <c r="AA157" s="8"/>
      <c r="AB157" s="8"/>
      <c r="AD157" s="71" t="str">
        <f>IF(E157="","",SUM(IF(AH157="",0,IF(AH157=CH157,1,0)),IF(AI157="",0,IF(AI157=CI157,1,0)),IF(AJ157="",0,IF(AJ157=CJ157,1,0)),IF(AK157="",0,IF(AK157=CK157,1,0))))</f>
        <v/>
      </c>
      <c r="AE157" s="135" t="s">
        <v>197</v>
      </c>
      <c r="AF157" s="134">
        <v>1</v>
      </c>
      <c r="AH157" s="72">
        <f>E157</f>
        <v>0</v>
      </c>
      <c r="AI157" s="138"/>
      <c r="AJ157" s="138"/>
      <c r="AK157" s="138"/>
      <c r="BA157" s="147"/>
      <c r="BB157" s="147"/>
      <c r="BC157" s="91"/>
      <c r="BD157" s="86"/>
      <c r="BE157" s="162" t="s">
        <v>62</v>
      </c>
      <c r="BF157" s="162"/>
      <c r="BG157" s="162"/>
      <c r="BH157" s="162"/>
      <c r="BI157" s="162"/>
      <c r="BJ157" s="162"/>
      <c r="BK157" s="162"/>
      <c r="BL157" s="162"/>
      <c r="BM157" s="162"/>
      <c r="BN157" s="162"/>
      <c r="BO157" s="162"/>
      <c r="BP157" s="162"/>
      <c r="BQ157" s="162"/>
      <c r="BR157" s="162"/>
      <c r="BS157" s="162"/>
      <c r="BT157" s="162"/>
      <c r="BU157" s="162"/>
      <c r="BV157" s="163"/>
      <c r="BW157" s="86"/>
      <c r="BX157" s="86"/>
      <c r="BY157" s="86"/>
      <c r="BZ157" s="86"/>
      <c r="CA157" s="86"/>
      <c r="CB157" s="86"/>
      <c r="CD157" s="146">
        <v>1</v>
      </c>
      <c r="CE157" s="140" t="s">
        <v>197</v>
      </c>
      <c r="CF157" s="142">
        <v>1</v>
      </c>
      <c r="CH157" s="145" t="str">
        <f>BE157</f>
        <v>Darlehen</v>
      </c>
    </row>
    <row r="158" spans="1:86" ht="8.1" customHeight="1" x14ac:dyDescent="0.25">
      <c r="A158" s="33"/>
      <c r="B158" s="33"/>
      <c r="C158" s="34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8"/>
      <c r="U158" s="8"/>
      <c r="V158" s="8"/>
      <c r="W158" s="8"/>
      <c r="X158" s="8"/>
      <c r="Y158" s="8"/>
      <c r="Z158" s="8"/>
      <c r="AA158" s="8"/>
      <c r="AB158" s="8"/>
      <c r="BA158" s="147"/>
      <c r="BB158" s="147"/>
      <c r="BC158" s="91"/>
      <c r="BD158" s="143"/>
      <c r="BE158" s="143"/>
      <c r="BF158" s="143"/>
      <c r="BG158" s="143"/>
      <c r="BH158" s="143"/>
      <c r="BI158" s="143"/>
      <c r="BJ158" s="143"/>
      <c r="BK158" s="143"/>
      <c r="BL158" s="143"/>
      <c r="BM158" s="143"/>
      <c r="BN158" s="143"/>
      <c r="BO158" s="143"/>
      <c r="BP158" s="143"/>
      <c r="BQ158" s="143"/>
      <c r="BR158" s="143"/>
      <c r="BS158" s="143"/>
      <c r="BT158" s="86"/>
      <c r="BU158" s="86"/>
      <c r="BV158" s="86"/>
      <c r="BW158" s="86"/>
      <c r="BX158" s="86"/>
      <c r="BY158" s="86"/>
      <c r="BZ158" s="86"/>
      <c r="CA158" s="86"/>
      <c r="CB158" s="86"/>
    </row>
    <row r="159" spans="1:86" ht="18" customHeight="1" x14ac:dyDescent="0.25">
      <c r="A159" s="33"/>
      <c r="B159" s="33"/>
      <c r="C159" s="34"/>
      <c r="D159" s="8"/>
      <c r="E159" s="4" t="s">
        <v>145</v>
      </c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8"/>
      <c r="U159" s="8"/>
      <c r="V159" s="8"/>
      <c r="W159" s="8"/>
      <c r="X159" s="8"/>
      <c r="Y159" s="8"/>
      <c r="Z159" s="8"/>
      <c r="AA159" s="8"/>
      <c r="AB159" s="8"/>
      <c r="BA159" s="147"/>
      <c r="BB159" s="147"/>
      <c r="BC159" s="91"/>
      <c r="BD159" s="86"/>
      <c r="BE159" s="92" t="s">
        <v>145</v>
      </c>
      <c r="BF159" s="143"/>
      <c r="BG159" s="143"/>
      <c r="BH159" s="143"/>
      <c r="BI159" s="143"/>
      <c r="BJ159" s="143"/>
      <c r="BK159" s="143"/>
      <c r="BL159" s="143"/>
      <c r="BM159" s="143"/>
      <c r="BN159" s="143"/>
      <c r="BO159" s="143"/>
      <c r="BP159" s="143"/>
      <c r="BQ159" s="143"/>
      <c r="BR159" s="143"/>
      <c r="BS159" s="143"/>
      <c r="BT159" s="86"/>
      <c r="BU159" s="86"/>
      <c r="BV159" s="86"/>
      <c r="BW159" s="86"/>
      <c r="BX159" s="86"/>
      <c r="BY159" s="86"/>
      <c r="BZ159" s="86"/>
      <c r="CA159" s="86"/>
      <c r="CB159" s="86"/>
    </row>
    <row r="160" spans="1:86" ht="18" customHeight="1" x14ac:dyDescent="0.25">
      <c r="A160" s="33"/>
      <c r="B160" s="33"/>
      <c r="C160" s="34"/>
      <c r="D160" s="8"/>
      <c r="E160" s="155"/>
      <c r="F160" s="155"/>
      <c r="G160" s="155"/>
      <c r="H160" s="155"/>
      <c r="I160" s="155"/>
      <c r="J160" s="155"/>
      <c r="K160" s="155"/>
      <c r="L160" s="155"/>
      <c r="M160" s="155"/>
      <c r="N160" s="155"/>
      <c r="O160" s="155"/>
      <c r="P160" s="155"/>
      <c r="Q160" s="155"/>
      <c r="R160" s="155"/>
      <c r="S160" s="155"/>
      <c r="T160" s="155"/>
      <c r="U160" s="155"/>
      <c r="V160" s="155"/>
      <c r="W160" s="155"/>
      <c r="X160" s="155"/>
      <c r="Y160" s="155"/>
      <c r="Z160" s="155"/>
      <c r="AA160" s="155"/>
      <c r="AB160" s="5" t="s">
        <v>237</v>
      </c>
      <c r="AD160" s="71" t="str">
        <f>IF(E160="","",SUM(IF(AH160="",0,IF(AH160=CH160,1,0)),IF(AI160="",0,IF(AI160=CI160,1,0)),IF(AJ160="",0,IF(AJ160=CJ160,1,0)),IF(AK160="",0,IF(AK160=CK160,1,0))))</f>
        <v/>
      </c>
      <c r="AE160" s="135" t="s">
        <v>197</v>
      </c>
      <c r="AF160" s="134">
        <v>1</v>
      </c>
      <c r="AH160" s="72">
        <f>E160</f>
        <v>0</v>
      </c>
      <c r="AI160" s="138"/>
      <c r="AJ160" s="138"/>
      <c r="AK160" s="138"/>
      <c r="BA160" s="147"/>
      <c r="BB160" s="147"/>
      <c r="BC160" s="91"/>
      <c r="BD160" s="86"/>
      <c r="BE160" s="162" t="s">
        <v>236</v>
      </c>
      <c r="BF160" s="162"/>
      <c r="BG160" s="162"/>
      <c r="BH160" s="162"/>
      <c r="BI160" s="162"/>
      <c r="BJ160" s="162"/>
      <c r="BK160" s="162"/>
      <c r="BL160" s="162"/>
      <c r="BM160" s="162"/>
      <c r="BN160" s="162"/>
      <c r="BO160" s="162"/>
      <c r="BP160" s="162"/>
      <c r="BQ160" s="162"/>
      <c r="BR160" s="162"/>
      <c r="BS160" s="162"/>
      <c r="BT160" s="162"/>
      <c r="BU160" s="162"/>
      <c r="BV160" s="162"/>
      <c r="BW160" s="162"/>
      <c r="BX160" s="162"/>
      <c r="BY160" s="162"/>
      <c r="BZ160" s="162"/>
      <c r="CA160" s="163"/>
      <c r="CB160" s="143" t="s">
        <v>237</v>
      </c>
      <c r="CD160" s="146">
        <v>1</v>
      </c>
      <c r="CE160" s="140" t="s">
        <v>197</v>
      </c>
      <c r="CF160" s="142">
        <v>1</v>
      </c>
      <c r="CH160" s="145" t="str">
        <f>BE160</f>
        <v>mindestens 1/3 der Investitionssumme sollte aus Eigenkapital stammen</v>
      </c>
    </row>
    <row r="161" spans="1:86" ht="8.1" customHeight="1" x14ac:dyDescent="0.25">
      <c r="A161" s="33"/>
      <c r="B161" s="33"/>
      <c r="C161" s="34"/>
      <c r="D161" s="8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8"/>
      <c r="V161" s="8"/>
      <c r="W161" s="8"/>
      <c r="X161" s="8"/>
      <c r="Y161" s="8"/>
      <c r="Z161" s="8"/>
      <c r="AA161" s="8"/>
      <c r="AB161" s="8"/>
      <c r="BA161" s="147"/>
      <c r="BB161" s="147"/>
      <c r="BC161" s="91"/>
      <c r="BD161" s="86"/>
      <c r="BE161" s="143"/>
      <c r="BF161" s="143"/>
      <c r="BG161" s="143"/>
      <c r="BH161" s="143"/>
      <c r="BI161" s="143"/>
      <c r="BJ161" s="143"/>
      <c r="BK161" s="143"/>
      <c r="BL161" s="143"/>
      <c r="BM161" s="143"/>
      <c r="BN161" s="143"/>
      <c r="BO161" s="143"/>
      <c r="BP161" s="143"/>
      <c r="BQ161" s="143"/>
      <c r="BR161" s="143"/>
      <c r="BS161" s="143"/>
      <c r="BT161" s="143"/>
      <c r="BU161" s="86"/>
      <c r="BV161" s="86"/>
      <c r="BW161" s="86"/>
      <c r="BX161" s="86"/>
      <c r="BY161" s="86"/>
      <c r="BZ161" s="86"/>
      <c r="CA161" s="86"/>
      <c r="CB161" s="86"/>
    </row>
    <row r="162" spans="1:86" ht="18" customHeight="1" x14ac:dyDescent="0.25">
      <c r="A162" s="33"/>
      <c r="B162" s="33"/>
      <c r="C162" s="34"/>
      <c r="D162" s="8"/>
      <c r="E162" s="4" t="s">
        <v>313</v>
      </c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8"/>
      <c r="V162" s="8"/>
      <c r="W162" s="8"/>
      <c r="X162" s="8"/>
      <c r="Y162" s="8"/>
      <c r="Z162" s="8"/>
      <c r="AA162" s="8"/>
      <c r="AB162" s="8"/>
      <c r="BA162" s="147"/>
      <c r="BB162" s="147"/>
      <c r="BC162" s="91"/>
      <c r="BD162" s="86"/>
      <c r="BE162" s="92" t="s">
        <v>313</v>
      </c>
      <c r="BF162" s="143"/>
      <c r="BG162" s="143"/>
      <c r="BH162" s="143"/>
      <c r="BI162" s="143"/>
      <c r="BJ162" s="143"/>
      <c r="BK162" s="143"/>
      <c r="BL162" s="143"/>
      <c r="BM162" s="143"/>
      <c r="BN162" s="143"/>
      <c r="BO162" s="143"/>
      <c r="BP162" s="143"/>
      <c r="BQ162" s="143"/>
      <c r="BR162" s="143"/>
      <c r="BS162" s="143"/>
      <c r="BT162" s="143"/>
      <c r="BU162" s="86"/>
      <c r="BV162" s="86"/>
      <c r="BW162" s="86"/>
      <c r="BX162" s="86"/>
      <c r="BY162" s="86"/>
      <c r="BZ162" s="86"/>
      <c r="CA162" s="86"/>
      <c r="CB162" s="86"/>
    </row>
    <row r="163" spans="1:86" ht="18" customHeight="1" x14ac:dyDescent="0.25">
      <c r="A163" s="33"/>
      <c r="B163" s="33"/>
      <c r="C163" s="34"/>
      <c r="D163" s="8"/>
      <c r="E163" s="155"/>
      <c r="F163" s="155"/>
      <c r="G163" s="155"/>
      <c r="H163" s="155"/>
      <c r="I163" s="155"/>
      <c r="J163" s="155"/>
      <c r="K163" s="155"/>
      <c r="L163" s="155"/>
      <c r="M163" s="155"/>
      <c r="N163" s="155"/>
      <c r="O163" s="155"/>
      <c r="P163" s="155"/>
      <c r="Q163" s="155"/>
      <c r="R163" s="155"/>
      <c r="S163" s="155"/>
      <c r="T163" s="155"/>
      <c r="U163" s="155"/>
      <c r="V163" s="155"/>
      <c r="W163" s="8"/>
      <c r="X163" s="8"/>
      <c r="Y163" s="8"/>
      <c r="Z163" s="8"/>
      <c r="AA163" s="8"/>
      <c r="AB163" s="8"/>
      <c r="AD163" s="71" t="str">
        <f>IF(E163="","",SUM(IF(AH163="",0,IF(AH163=CH163,1,0)),IF(AI163="",0,IF(AI163=CI163,1,0)),IF(AJ163="",0,IF(AJ163=CJ163,1,0)),IF(AK163="",0,IF(AK163=CK163,1,0))))</f>
        <v/>
      </c>
      <c r="AE163" s="135" t="s">
        <v>197</v>
      </c>
      <c r="AF163" s="134">
        <v>1</v>
      </c>
      <c r="AH163" s="72">
        <f>E163</f>
        <v>0</v>
      </c>
      <c r="AI163" s="138"/>
      <c r="AJ163" s="138"/>
      <c r="AK163" s="138"/>
      <c r="BA163" s="147"/>
      <c r="BB163" s="147"/>
      <c r="BC163" s="91"/>
      <c r="BD163" s="86"/>
      <c r="BE163" s="162" t="s">
        <v>141</v>
      </c>
      <c r="BF163" s="162"/>
      <c r="BG163" s="162"/>
      <c r="BH163" s="162"/>
      <c r="BI163" s="162"/>
      <c r="BJ163" s="162"/>
      <c r="BK163" s="162"/>
      <c r="BL163" s="162"/>
      <c r="BM163" s="162"/>
      <c r="BN163" s="162"/>
      <c r="BO163" s="162"/>
      <c r="BP163" s="162"/>
      <c r="BQ163" s="162"/>
      <c r="BR163" s="162"/>
      <c r="BS163" s="162"/>
      <c r="BT163" s="162"/>
      <c r="BU163" s="162"/>
      <c r="BV163" s="163"/>
      <c r="BW163" s="86"/>
      <c r="BX163" s="86"/>
      <c r="BY163" s="86"/>
      <c r="BZ163" s="86"/>
      <c r="CA163" s="86"/>
      <c r="CB163" s="86"/>
      <c r="CD163" s="146">
        <v>1</v>
      </c>
      <c r="CE163" s="140" t="s">
        <v>197</v>
      </c>
      <c r="CF163" s="142">
        <v>1</v>
      </c>
      <c r="CH163" s="145" t="str">
        <f>BE163</f>
        <v>Grund und Boden, Gebäude, Maschinen, ...</v>
      </c>
    </row>
    <row r="164" spans="1:86" ht="9.9499999999999993" customHeight="1" x14ac:dyDescent="0.25">
      <c r="A164" s="33"/>
      <c r="B164" s="33"/>
      <c r="C164" s="34"/>
      <c r="D164" s="8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8"/>
      <c r="V164" s="8"/>
      <c r="W164" s="8"/>
      <c r="X164" s="8"/>
      <c r="Y164" s="8"/>
      <c r="Z164" s="8"/>
      <c r="AA164" s="8"/>
      <c r="AB164" s="8"/>
      <c r="BA164" s="147"/>
      <c r="BB164" s="147"/>
      <c r="BC164" s="91"/>
      <c r="BD164" s="86"/>
      <c r="BE164" s="143"/>
      <c r="BF164" s="143"/>
      <c r="BG164" s="143"/>
      <c r="BH164" s="143"/>
      <c r="BI164" s="143"/>
      <c r="BJ164" s="143"/>
      <c r="BK164" s="143"/>
      <c r="BL164" s="143"/>
      <c r="BM164" s="143"/>
      <c r="BN164" s="143"/>
      <c r="BO164" s="143"/>
      <c r="BP164" s="143"/>
      <c r="BQ164" s="143"/>
      <c r="BR164" s="143"/>
      <c r="BS164" s="143"/>
      <c r="BT164" s="143"/>
      <c r="BU164" s="86"/>
      <c r="BV164" s="86"/>
      <c r="BW164" s="86"/>
      <c r="BX164" s="86"/>
      <c r="BY164" s="86"/>
      <c r="BZ164" s="86"/>
      <c r="CA164" s="86"/>
      <c r="CB164" s="86"/>
    </row>
    <row r="165" spans="1:86" ht="18" customHeight="1" x14ac:dyDescent="0.25">
      <c r="A165" s="33"/>
      <c r="B165" s="33"/>
      <c r="C165" s="34"/>
      <c r="D165" s="4" t="s">
        <v>168</v>
      </c>
      <c r="E165" s="4" t="s">
        <v>285</v>
      </c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8"/>
      <c r="U165" s="8"/>
      <c r="V165" s="8"/>
      <c r="W165" s="8"/>
      <c r="X165" s="8"/>
      <c r="Y165" s="8"/>
      <c r="Z165" s="8"/>
      <c r="AA165" s="8"/>
      <c r="AB165" s="8"/>
      <c r="BA165" s="147"/>
      <c r="BB165" s="147"/>
      <c r="BC165" s="91"/>
      <c r="BD165" s="92" t="s">
        <v>166</v>
      </c>
      <c r="BE165" s="92" t="s">
        <v>183</v>
      </c>
      <c r="BF165" s="143"/>
      <c r="BG165" s="143"/>
      <c r="BH165" s="143"/>
      <c r="BI165" s="143"/>
      <c r="BJ165" s="143"/>
      <c r="BK165" s="143"/>
      <c r="BL165" s="143"/>
      <c r="BM165" s="143"/>
      <c r="BN165" s="143"/>
      <c r="BO165" s="143"/>
      <c r="BP165" s="143"/>
      <c r="BQ165" s="143"/>
      <c r="BR165" s="143"/>
      <c r="BS165" s="143"/>
      <c r="BT165" s="86"/>
      <c r="BU165" s="86"/>
      <c r="BV165" s="86"/>
      <c r="BW165" s="86"/>
      <c r="BX165" s="86"/>
      <c r="BY165" s="86"/>
      <c r="BZ165" s="86"/>
      <c r="CA165" s="86"/>
      <c r="CB165" s="86"/>
    </row>
    <row r="166" spans="1:86" ht="18" customHeight="1" x14ac:dyDescent="0.25">
      <c r="A166" s="33"/>
      <c r="B166" s="33"/>
      <c r="C166" s="34"/>
      <c r="D166" s="5"/>
      <c r="E166" s="5" t="s">
        <v>106</v>
      </c>
      <c r="F166" s="155"/>
      <c r="G166" s="155"/>
      <c r="H166" s="155"/>
      <c r="I166" s="155"/>
      <c r="J166" s="155"/>
      <c r="K166" s="155"/>
      <c r="L166" s="155"/>
      <c r="M166" s="155"/>
      <c r="N166" s="155"/>
      <c r="O166" s="155"/>
      <c r="P166" s="155"/>
      <c r="Q166" s="155"/>
      <c r="R166" s="155"/>
      <c r="S166" s="155"/>
      <c r="T166" s="5" t="s">
        <v>224</v>
      </c>
      <c r="U166" s="8"/>
      <c r="V166" s="8"/>
      <c r="W166" s="8"/>
      <c r="X166" s="8"/>
      <c r="Y166" s="8"/>
      <c r="Z166" s="8"/>
      <c r="AA166" s="8"/>
      <c r="AB166" s="8"/>
      <c r="AD166" s="71" t="str">
        <f>IF(F166="","",IF(COUNTIF($AH$166:$AH$168,F166)&gt;0,1/COUNTIF($F$166:$F$168,F166),0))</f>
        <v/>
      </c>
      <c r="AE166" s="135" t="s">
        <v>197</v>
      </c>
      <c r="AF166" s="134">
        <v>1</v>
      </c>
      <c r="AH166" s="141" t="str">
        <f>IF(CH166="","",CH166)</f>
        <v xml:space="preserve">Bereitstellung von Kapital </v>
      </c>
      <c r="BA166" s="147"/>
      <c r="BB166" s="147"/>
      <c r="BC166" s="91"/>
      <c r="BD166" s="143"/>
      <c r="BE166" s="143" t="s">
        <v>106</v>
      </c>
      <c r="BF166" s="162" t="s">
        <v>137</v>
      </c>
      <c r="BG166" s="162"/>
      <c r="BH166" s="162"/>
      <c r="BI166" s="162"/>
      <c r="BJ166" s="162"/>
      <c r="BK166" s="162"/>
      <c r="BL166" s="162"/>
      <c r="BM166" s="162"/>
      <c r="BN166" s="162"/>
      <c r="BO166" s="162"/>
      <c r="BP166" s="162"/>
      <c r="BQ166" s="162"/>
      <c r="BR166" s="162"/>
      <c r="BS166" s="163"/>
      <c r="BT166" s="143" t="s">
        <v>224</v>
      </c>
      <c r="BU166" s="86"/>
      <c r="BV166" s="86"/>
      <c r="BW166" s="86"/>
      <c r="BX166" s="86"/>
      <c r="BY166" s="86"/>
      <c r="BZ166" s="86"/>
      <c r="CA166" s="86"/>
      <c r="CB166" s="86"/>
      <c r="CD166" s="146">
        <v>1</v>
      </c>
      <c r="CE166" s="140" t="s">
        <v>197</v>
      </c>
      <c r="CF166" s="142">
        <v>1</v>
      </c>
      <c r="CH166" s="145" t="str">
        <f>BF166</f>
        <v xml:space="preserve">Bereitstellung von Kapital </v>
      </c>
    </row>
    <row r="167" spans="1:86" ht="18" customHeight="1" x14ac:dyDescent="0.25">
      <c r="A167" s="33"/>
      <c r="B167" s="33"/>
      <c r="C167" s="34"/>
      <c r="D167" s="5"/>
      <c r="E167" s="5"/>
      <c r="F167" s="154"/>
      <c r="G167" s="154"/>
      <c r="H167" s="154"/>
      <c r="I167" s="154"/>
      <c r="J167" s="154"/>
      <c r="K167" s="154"/>
      <c r="L167" s="154"/>
      <c r="M167" s="154"/>
      <c r="N167" s="154"/>
      <c r="O167" s="154"/>
      <c r="P167" s="154"/>
      <c r="Q167" s="154"/>
      <c r="R167" s="154"/>
      <c r="S167" s="154"/>
      <c r="T167" s="5" t="s">
        <v>309</v>
      </c>
      <c r="V167" s="8"/>
      <c r="W167" s="8"/>
      <c r="X167" s="8"/>
      <c r="Y167" s="8"/>
      <c r="Z167" s="8"/>
      <c r="AA167" s="8"/>
      <c r="AB167" s="8"/>
      <c r="AD167" s="71" t="str">
        <f>IF(F167="","",IF(COUNTIF($AH$166:$AH$168,F167)&gt;0,1/COUNTIF($F$166:$F$168,F167),0))</f>
        <v/>
      </c>
      <c r="AE167" s="135" t="s">
        <v>197</v>
      </c>
      <c r="AF167" s="134">
        <v>1</v>
      </c>
      <c r="AH167" s="141" t="str">
        <f>IF(CH167="","",CH167)</f>
        <v>Finanzierung des laufenden Betriebes</v>
      </c>
      <c r="BA167" s="147"/>
      <c r="BB167" s="147"/>
      <c r="BC167" s="91"/>
      <c r="BD167" s="143"/>
      <c r="BE167" s="143"/>
      <c r="BF167" s="164" t="s">
        <v>138</v>
      </c>
      <c r="BG167" s="164"/>
      <c r="BH167" s="164"/>
      <c r="BI167" s="164"/>
      <c r="BJ167" s="164"/>
      <c r="BK167" s="164"/>
      <c r="BL167" s="164"/>
      <c r="BM167" s="164"/>
      <c r="BN167" s="164"/>
      <c r="BO167" s="164"/>
      <c r="BP167" s="164"/>
      <c r="BQ167" s="164"/>
      <c r="BR167" s="164"/>
      <c r="BS167" s="165"/>
      <c r="BT167" s="143" t="s">
        <v>309</v>
      </c>
      <c r="BV167" s="86"/>
      <c r="BW167" s="86"/>
      <c r="BX167" s="86"/>
      <c r="BY167" s="86"/>
      <c r="BZ167" s="86"/>
      <c r="CA167" s="86"/>
      <c r="CB167" s="86"/>
      <c r="CD167" s="146">
        <v>1</v>
      </c>
      <c r="CE167" s="140" t="s">
        <v>197</v>
      </c>
      <c r="CF167" s="142">
        <v>1</v>
      </c>
      <c r="CH167" s="145" t="str">
        <f>BF167</f>
        <v>Finanzierung des laufenden Betriebes</v>
      </c>
    </row>
    <row r="168" spans="1:86" ht="18" customHeight="1" x14ac:dyDescent="0.25">
      <c r="A168" s="33"/>
      <c r="B168" s="33"/>
      <c r="C168" s="34"/>
      <c r="D168" s="5"/>
      <c r="E168" s="5"/>
      <c r="F168" s="154"/>
      <c r="G168" s="154"/>
      <c r="H168" s="154"/>
      <c r="I168" s="154"/>
      <c r="J168" s="154"/>
      <c r="K168" s="154"/>
      <c r="L168" s="154"/>
      <c r="M168" s="154"/>
      <c r="N168" s="154"/>
      <c r="O168" s="154"/>
      <c r="P168" s="154"/>
      <c r="Q168" s="154"/>
      <c r="R168" s="154"/>
      <c r="S168" s="154"/>
      <c r="T168" s="8" t="s">
        <v>307</v>
      </c>
      <c r="U168" s="8"/>
      <c r="V168" s="8"/>
      <c r="W168" s="8"/>
      <c r="X168" s="8"/>
      <c r="Y168" s="8"/>
      <c r="Z168" s="8"/>
      <c r="AA168" s="8"/>
      <c r="AB168" s="8"/>
      <c r="AD168" s="71" t="str">
        <f>IF(F168="","",IF(COUNTIF($AH$166:$AH$168,F168)&gt;0,1/COUNTIF($F$166:$F$168,F168),0))</f>
        <v/>
      </c>
      <c r="AE168" s="135" t="s">
        <v>197</v>
      </c>
      <c r="AF168" s="134">
        <v>1</v>
      </c>
      <c r="AH168" s="141" t="str">
        <f>IF(CH168="","",CH168)</f>
        <v>Beschaffung von Umlaufvermögen</v>
      </c>
      <c r="BA168" s="147"/>
      <c r="BB168" s="147"/>
      <c r="BC168" s="91"/>
      <c r="BD168" s="143"/>
      <c r="BE168" s="143"/>
      <c r="BF168" s="164" t="s">
        <v>308</v>
      </c>
      <c r="BG168" s="164"/>
      <c r="BH168" s="164"/>
      <c r="BI168" s="164"/>
      <c r="BJ168" s="164"/>
      <c r="BK168" s="164"/>
      <c r="BL168" s="164"/>
      <c r="BM168" s="164"/>
      <c r="BN168" s="164"/>
      <c r="BO168" s="164"/>
      <c r="BP168" s="164"/>
      <c r="BQ168" s="164"/>
      <c r="BR168" s="164"/>
      <c r="BS168" s="165"/>
      <c r="BT168" s="86"/>
      <c r="BU168" s="86"/>
      <c r="BV168" s="86"/>
      <c r="BW168" s="86"/>
      <c r="BX168" s="86"/>
      <c r="BY168" s="86"/>
      <c r="BZ168" s="86"/>
      <c r="CA168" s="86"/>
      <c r="CB168" s="86"/>
      <c r="CD168" s="146">
        <v>1</v>
      </c>
      <c r="CE168" s="140" t="s">
        <v>197</v>
      </c>
      <c r="CF168" s="142">
        <v>1</v>
      </c>
      <c r="CH168" s="145" t="str">
        <f>BF168</f>
        <v>Beschaffung von Umlaufvermögen</v>
      </c>
    </row>
    <row r="169" spans="1:86" ht="8.1" customHeight="1" x14ac:dyDescent="0.25">
      <c r="A169" s="33"/>
      <c r="B169" s="33"/>
      <c r="C169" s="34"/>
      <c r="D169" s="8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8"/>
      <c r="V169" s="8"/>
      <c r="W169" s="8"/>
      <c r="X169" s="8"/>
      <c r="Y169" s="8"/>
      <c r="Z169" s="8"/>
      <c r="AA169" s="8"/>
      <c r="AB169" s="8"/>
      <c r="BA169" s="147"/>
      <c r="BB169" s="147"/>
      <c r="BC169" s="91"/>
      <c r="BD169" s="86"/>
      <c r="BE169" s="143"/>
      <c r="BF169" s="143"/>
      <c r="BG169" s="143"/>
      <c r="BH169" s="143"/>
      <c r="BI169" s="143"/>
      <c r="BJ169" s="143"/>
      <c r="BK169" s="143"/>
      <c r="BL169" s="143"/>
      <c r="BM169" s="143"/>
      <c r="BN169" s="143"/>
      <c r="BO169" s="143"/>
      <c r="BP169" s="143"/>
      <c r="BQ169" s="143"/>
      <c r="BR169" s="143"/>
      <c r="BS169" s="143"/>
      <c r="BT169" s="143"/>
      <c r="BU169" s="86"/>
      <c r="BV169" s="86"/>
      <c r="BW169" s="86"/>
      <c r="BX169" s="86"/>
      <c r="BY169" s="86"/>
      <c r="BZ169" s="86"/>
      <c r="CA169" s="86"/>
      <c r="CB169" s="86"/>
    </row>
    <row r="170" spans="1:86" ht="18" customHeight="1" x14ac:dyDescent="0.25">
      <c r="A170" s="33"/>
      <c r="B170" s="33"/>
      <c r="C170" s="34"/>
      <c r="D170" s="8"/>
      <c r="E170" s="4" t="s">
        <v>139</v>
      </c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8"/>
      <c r="V170" s="8"/>
      <c r="W170" s="8"/>
      <c r="X170" s="8"/>
      <c r="Y170" s="8"/>
      <c r="Z170" s="8"/>
      <c r="AA170" s="8"/>
      <c r="AB170" s="8"/>
      <c r="BA170" s="147"/>
      <c r="BB170" s="147"/>
      <c r="BC170" s="91"/>
      <c r="BD170" s="86"/>
      <c r="BE170" s="92" t="s">
        <v>139</v>
      </c>
      <c r="BF170" s="143"/>
      <c r="BG170" s="143"/>
      <c r="BH170" s="143"/>
      <c r="BI170" s="143"/>
      <c r="BJ170" s="143"/>
      <c r="BK170" s="143"/>
      <c r="BL170" s="143"/>
      <c r="BM170" s="143"/>
      <c r="BN170" s="143"/>
      <c r="BO170" s="143"/>
      <c r="BP170" s="143"/>
      <c r="BQ170" s="143"/>
      <c r="BR170" s="143"/>
      <c r="BS170" s="143"/>
      <c r="BT170" s="143"/>
      <c r="BU170" s="86"/>
      <c r="BV170" s="86"/>
      <c r="BW170" s="86"/>
      <c r="BX170" s="86"/>
      <c r="BY170" s="86"/>
      <c r="BZ170" s="86"/>
      <c r="CA170" s="86"/>
      <c r="CB170" s="86"/>
    </row>
    <row r="171" spans="1:86" ht="18" customHeight="1" x14ac:dyDescent="0.25">
      <c r="A171" s="33"/>
      <c r="B171" s="33"/>
      <c r="C171" s="34"/>
      <c r="D171" s="8"/>
      <c r="E171" s="155"/>
      <c r="F171" s="155"/>
      <c r="G171" s="155"/>
      <c r="H171" s="155"/>
      <c r="I171" s="155"/>
      <c r="J171" s="155"/>
      <c r="K171" s="155"/>
      <c r="L171" s="155"/>
      <c r="M171" s="155"/>
      <c r="N171" s="155"/>
      <c r="O171" s="155"/>
      <c r="P171" s="155"/>
      <c r="Q171" s="155"/>
      <c r="R171" s="155"/>
      <c r="S171" s="155"/>
      <c r="T171" s="155"/>
      <c r="U171" s="155"/>
      <c r="V171" s="155"/>
      <c r="W171" s="8"/>
      <c r="X171" s="8"/>
      <c r="Y171" s="8"/>
      <c r="Z171" s="8"/>
      <c r="AA171" s="8"/>
      <c r="AB171" s="8"/>
      <c r="AD171" s="71" t="str">
        <f>IF(E171="","",IF(COUNTIF($AH$171:$AH$172,E171)&gt;0,1/COUNTIF($E$171:$V$172,E171),0))</f>
        <v/>
      </c>
      <c r="AE171" s="135" t="s">
        <v>197</v>
      </c>
      <c r="AF171" s="134">
        <v>1</v>
      </c>
      <c r="AH171" s="141" t="str">
        <f>IF(CH171="","",CH171)</f>
        <v>Kredite in laufender Rechnung</v>
      </c>
      <c r="BA171" s="147"/>
      <c r="BB171" s="147"/>
      <c r="BC171" s="91"/>
      <c r="BD171" s="86"/>
      <c r="BE171" s="162" t="s">
        <v>235</v>
      </c>
      <c r="BF171" s="162"/>
      <c r="BG171" s="162"/>
      <c r="BH171" s="162"/>
      <c r="BI171" s="162"/>
      <c r="BJ171" s="162"/>
      <c r="BK171" s="162"/>
      <c r="BL171" s="162"/>
      <c r="BM171" s="162"/>
      <c r="BN171" s="162"/>
      <c r="BO171" s="162"/>
      <c r="BP171" s="162"/>
      <c r="BQ171" s="162"/>
      <c r="BR171" s="162"/>
      <c r="BS171" s="162"/>
      <c r="BT171" s="162"/>
      <c r="BU171" s="162"/>
      <c r="BV171" s="163"/>
      <c r="BW171" s="86"/>
      <c r="BX171" s="86"/>
      <c r="BY171" s="86"/>
      <c r="BZ171" s="86"/>
      <c r="CA171" s="86"/>
      <c r="CB171" s="86"/>
      <c r="CD171" s="146">
        <v>1</v>
      </c>
      <c r="CE171" s="140" t="s">
        <v>197</v>
      </c>
      <c r="CF171" s="142">
        <v>1</v>
      </c>
      <c r="CH171" s="145" t="str">
        <f>BE171</f>
        <v>Kredite in laufender Rechnung</v>
      </c>
    </row>
    <row r="172" spans="1:86" ht="18" customHeight="1" x14ac:dyDescent="0.25">
      <c r="A172" s="33"/>
      <c r="B172" s="33"/>
      <c r="C172" s="34"/>
      <c r="D172" s="8"/>
      <c r="E172" s="5" t="s">
        <v>106</v>
      </c>
      <c r="F172" s="155"/>
      <c r="G172" s="155"/>
      <c r="H172" s="155"/>
      <c r="I172" s="155"/>
      <c r="J172" s="155"/>
      <c r="K172" s="155"/>
      <c r="L172" s="155"/>
      <c r="M172" s="155"/>
      <c r="N172" s="155"/>
      <c r="O172" s="155"/>
      <c r="P172" s="155"/>
      <c r="Q172" s="155"/>
      <c r="R172" s="155"/>
      <c r="S172" s="155"/>
      <c r="T172" s="8"/>
      <c r="U172" s="8"/>
      <c r="V172" s="8"/>
      <c r="W172" s="8"/>
      <c r="X172" s="8"/>
      <c r="Y172" s="8"/>
      <c r="Z172" s="8"/>
      <c r="AA172" s="8"/>
      <c r="AB172" s="8"/>
      <c r="AD172" s="71" t="str">
        <f>IF(F172="","",IF(COUNTIF($AH$171:$AH$172,F172)&gt;0,1/COUNTIF($E$171:$V$172,F172),0))</f>
        <v/>
      </c>
      <c r="AE172" s="135" t="s">
        <v>197</v>
      </c>
      <c r="AF172" s="134">
        <v>1</v>
      </c>
      <c r="AH172" s="141" t="str">
        <f>IF(CH172="","",CH172)</f>
        <v>Kontokorrentkredit</v>
      </c>
      <c r="BA172" s="147"/>
      <c r="BB172" s="147"/>
      <c r="BC172" s="91"/>
      <c r="BD172" s="86"/>
      <c r="BE172" s="143" t="s">
        <v>106</v>
      </c>
      <c r="BF172" s="162" t="s">
        <v>146</v>
      </c>
      <c r="BG172" s="162"/>
      <c r="BH172" s="162"/>
      <c r="BI172" s="162"/>
      <c r="BJ172" s="162"/>
      <c r="BK172" s="162"/>
      <c r="BL172" s="162"/>
      <c r="BM172" s="162"/>
      <c r="BN172" s="162"/>
      <c r="BO172" s="162"/>
      <c r="BP172" s="162"/>
      <c r="BQ172" s="162"/>
      <c r="BR172" s="162"/>
      <c r="BS172" s="163"/>
      <c r="BT172" s="86"/>
      <c r="BU172" s="86"/>
      <c r="BV172" s="86"/>
      <c r="BW172" s="86"/>
      <c r="BX172" s="86"/>
      <c r="BY172" s="86"/>
      <c r="BZ172" s="86"/>
      <c r="CA172" s="86"/>
      <c r="CB172" s="86"/>
      <c r="CD172" s="146">
        <v>1</v>
      </c>
      <c r="CE172" s="140" t="s">
        <v>197</v>
      </c>
      <c r="CF172" s="142">
        <v>1</v>
      </c>
      <c r="CH172" s="145" t="str">
        <f>BF172</f>
        <v>Kontokorrentkredit</v>
      </c>
    </row>
    <row r="173" spans="1:86" ht="8.1" customHeight="1" x14ac:dyDescent="0.25">
      <c r="A173" s="33"/>
      <c r="B173" s="33"/>
      <c r="C173" s="34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8"/>
      <c r="U173" s="8"/>
      <c r="V173" s="8"/>
      <c r="W173" s="8"/>
      <c r="X173" s="8"/>
      <c r="Y173" s="8"/>
      <c r="Z173" s="8"/>
      <c r="AA173" s="8"/>
      <c r="AB173" s="8"/>
      <c r="BA173" s="147"/>
      <c r="BB173" s="147"/>
      <c r="BC173" s="91"/>
      <c r="BD173" s="143"/>
      <c r="BE173" s="143"/>
      <c r="BF173" s="143"/>
      <c r="BG173" s="143"/>
      <c r="BH173" s="143"/>
      <c r="BI173" s="143"/>
      <c r="BJ173" s="143"/>
      <c r="BK173" s="143"/>
      <c r="BL173" s="143"/>
      <c r="BM173" s="143"/>
      <c r="BN173" s="143"/>
      <c r="BO173" s="143"/>
      <c r="BP173" s="143"/>
      <c r="BQ173" s="143"/>
      <c r="BR173" s="143"/>
      <c r="BS173" s="143"/>
      <c r="BT173" s="86"/>
      <c r="BU173" s="86"/>
      <c r="BV173" s="86"/>
      <c r="BW173" s="86"/>
      <c r="BX173" s="86"/>
      <c r="BY173" s="86"/>
      <c r="BZ173" s="86"/>
      <c r="CA173" s="86"/>
      <c r="CB173" s="86"/>
    </row>
    <row r="174" spans="1:86" ht="18" customHeight="1" x14ac:dyDescent="0.25">
      <c r="A174" s="33"/>
      <c r="B174" s="33"/>
      <c r="C174" s="34"/>
      <c r="D174" s="8"/>
      <c r="E174" s="4" t="s">
        <v>310</v>
      </c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8"/>
      <c r="V174" s="8"/>
      <c r="W174" s="8"/>
      <c r="X174" s="8"/>
      <c r="Y174" s="8"/>
      <c r="Z174" s="8"/>
      <c r="AA174" s="8"/>
      <c r="AB174" s="8"/>
      <c r="BA174" s="147"/>
      <c r="BB174" s="147"/>
      <c r="BC174" s="91"/>
      <c r="BD174" s="86"/>
      <c r="BE174" s="92" t="s">
        <v>310</v>
      </c>
      <c r="BF174" s="143"/>
      <c r="BG174" s="143"/>
      <c r="BH174" s="143"/>
      <c r="BI174" s="143"/>
      <c r="BJ174" s="143"/>
      <c r="BK174" s="143"/>
      <c r="BL174" s="143"/>
      <c r="BM174" s="143"/>
      <c r="BN174" s="143"/>
      <c r="BO174" s="143"/>
      <c r="BP174" s="143"/>
      <c r="BQ174" s="143"/>
      <c r="BR174" s="143"/>
      <c r="BS174" s="143"/>
      <c r="BT174" s="143"/>
      <c r="BU174" s="86"/>
      <c r="BV174" s="86"/>
      <c r="BW174" s="86"/>
      <c r="BX174" s="86"/>
      <c r="BY174" s="86"/>
      <c r="BZ174" s="86"/>
      <c r="CA174" s="86"/>
      <c r="CB174" s="86"/>
    </row>
    <row r="175" spans="1:86" ht="18" customHeight="1" x14ac:dyDescent="0.25">
      <c r="A175" s="33"/>
      <c r="B175" s="33"/>
      <c r="C175" s="34"/>
      <c r="D175" s="8"/>
      <c r="E175" s="155"/>
      <c r="F175" s="155"/>
      <c r="G175" s="155"/>
      <c r="H175" s="155"/>
      <c r="I175" s="155"/>
      <c r="J175" s="155"/>
      <c r="K175" s="155"/>
      <c r="L175" s="155"/>
      <c r="M175" s="155"/>
      <c r="N175" s="155"/>
      <c r="O175" s="155"/>
      <c r="P175" s="155"/>
      <c r="Q175" s="155"/>
      <c r="R175" s="155"/>
      <c r="S175" s="155"/>
      <c r="T175" s="155"/>
      <c r="U175" s="155"/>
      <c r="V175" s="155"/>
      <c r="W175" s="8"/>
      <c r="X175" s="8"/>
      <c r="Y175" s="8"/>
      <c r="Z175" s="8"/>
      <c r="AA175" s="8"/>
      <c r="AB175" s="8"/>
      <c r="AD175" s="71" t="str">
        <f>IF(E175="","",SUM(IF(AH175="",0,IF(AH175=CH175,1,0)),IF(AI175="",0,IF(AI175=CI175,1,0)),IF(AJ175="",0,IF(AJ175=CJ175,1,0)),IF(AK175="",0,IF(AK175=CK175,1,0))))</f>
        <v/>
      </c>
      <c r="AE175" s="135" t="s">
        <v>197</v>
      </c>
      <c r="AF175" s="134">
        <v>1</v>
      </c>
      <c r="AH175" s="72">
        <f>E175</f>
        <v>0</v>
      </c>
      <c r="AI175" s="138"/>
      <c r="AJ175" s="138"/>
      <c r="AK175" s="138"/>
      <c r="BA175" s="147"/>
      <c r="BB175" s="147"/>
      <c r="BC175" s="91"/>
      <c r="BD175" s="86"/>
      <c r="BE175" s="162" t="s">
        <v>311</v>
      </c>
      <c r="BF175" s="162"/>
      <c r="BG175" s="162"/>
      <c r="BH175" s="162"/>
      <c r="BI175" s="162"/>
      <c r="BJ175" s="162"/>
      <c r="BK175" s="162"/>
      <c r="BL175" s="162"/>
      <c r="BM175" s="162"/>
      <c r="BN175" s="162"/>
      <c r="BO175" s="162"/>
      <c r="BP175" s="162"/>
      <c r="BQ175" s="162"/>
      <c r="BR175" s="162"/>
      <c r="BS175" s="162"/>
      <c r="BT175" s="162"/>
      <c r="BU175" s="162"/>
      <c r="BV175" s="163"/>
      <c r="BW175" s="86"/>
      <c r="BX175" s="86"/>
      <c r="BY175" s="86"/>
      <c r="BZ175" s="86"/>
      <c r="CA175" s="86"/>
      <c r="CB175" s="86"/>
      <c r="CD175" s="146">
        <v>1</v>
      </c>
      <c r="CE175" s="140" t="s">
        <v>197</v>
      </c>
      <c r="CF175" s="142">
        <v>1</v>
      </c>
      <c r="CH175" s="145" t="str">
        <f>BE175</f>
        <v>Futtermitteln, Düngemitteln, Treibstoff, ...</v>
      </c>
    </row>
    <row r="176" spans="1:86" ht="18" customHeight="1" x14ac:dyDescent="0.25">
      <c r="A176" s="33"/>
      <c r="B176" s="33"/>
      <c r="C176" s="34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8"/>
      <c r="U176" s="8"/>
      <c r="V176" s="8"/>
      <c r="W176" s="8"/>
      <c r="X176" s="8"/>
      <c r="Y176" s="8"/>
      <c r="Z176" s="8"/>
      <c r="AA176" s="8"/>
      <c r="AB176" s="8"/>
      <c r="BA176" s="147"/>
      <c r="BB176" s="147"/>
      <c r="BC176" s="91"/>
      <c r="BD176" s="143"/>
      <c r="BE176" s="143"/>
      <c r="BF176" s="143"/>
      <c r="BG176" s="143"/>
      <c r="BH176" s="143"/>
      <c r="BI176" s="143"/>
      <c r="BJ176" s="143"/>
      <c r="BK176" s="143"/>
      <c r="BL176" s="143"/>
      <c r="BM176" s="143"/>
      <c r="BN176" s="143"/>
      <c r="BO176" s="143"/>
      <c r="BP176" s="143"/>
      <c r="BQ176" s="143"/>
      <c r="BR176" s="143"/>
      <c r="BS176" s="143"/>
      <c r="BT176" s="86"/>
      <c r="BU176" s="86"/>
      <c r="BV176" s="86"/>
      <c r="BW176" s="86"/>
      <c r="BX176" s="86"/>
      <c r="BY176" s="86"/>
      <c r="BZ176" s="86"/>
      <c r="CA176" s="86"/>
      <c r="CB176" s="86"/>
    </row>
    <row r="177" spans="1:88" ht="33.950000000000003" customHeight="1" x14ac:dyDescent="0.25">
      <c r="A177" s="33"/>
      <c r="B177" s="33"/>
      <c r="C177" s="56" t="s">
        <v>164</v>
      </c>
      <c r="D177" s="156" t="s">
        <v>302</v>
      </c>
      <c r="E177" s="156"/>
      <c r="F177" s="156"/>
      <c r="G177" s="156"/>
      <c r="H177" s="156"/>
      <c r="I177" s="156"/>
      <c r="J177" s="156"/>
      <c r="K177" s="156"/>
      <c r="L177" s="156"/>
      <c r="M177" s="156"/>
      <c r="N177" s="156"/>
      <c r="O177" s="156"/>
      <c r="P177" s="156"/>
      <c r="Q177" s="156"/>
      <c r="R177" s="156"/>
      <c r="S177" s="156"/>
      <c r="T177" s="156"/>
      <c r="U177" s="156"/>
      <c r="V177" s="156"/>
      <c r="W177" s="156"/>
      <c r="X177" s="156"/>
      <c r="Y177" s="156"/>
      <c r="Z177" s="156"/>
      <c r="AA177" s="156"/>
      <c r="AB177" s="156"/>
      <c r="BA177" s="147"/>
      <c r="BB177" s="147"/>
      <c r="BC177" s="90" t="s">
        <v>158</v>
      </c>
      <c r="BD177" s="166" t="s">
        <v>272</v>
      </c>
      <c r="BE177" s="166"/>
      <c r="BF177" s="166"/>
      <c r="BG177" s="166"/>
      <c r="BH177" s="166"/>
      <c r="BI177" s="166"/>
      <c r="BJ177" s="166"/>
      <c r="BK177" s="166"/>
      <c r="BL177" s="166"/>
      <c r="BM177" s="166"/>
      <c r="BN177" s="166"/>
      <c r="BO177" s="166"/>
      <c r="BP177" s="166"/>
      <c r="BQ177" s="166"/>
      <c r="BR177" s="166"/>
      <c r="BS177" s="166"/>
      <c r="BT177" s="166"/>
      <c r="BU177" s="166"/>
      <c r="BV177" s="166"/>
      <c r="BW177" s="166"/>
      <c r="BX177" s="166"/>
      <c r="BY177" s="166"/>
      <c r="BZ177" s="166"/>
      <c r="CA177" s="166"/>
      <c r="CB177" s="166"/>
    </row>
    <row r="178" spans="1:88" ht="18" customHeight="1" x14ac:dyDescent="0.25">
      <c r="A178" s="33"/>
      <c r="B178" s="33"/>
      <c r="C178" s="34"/>
      <c r="D178" s="84"/>
      <c r="E178" s="7" t="s">
        <v>20</v>
      </c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8"/>
      <c r="U178" s="15"/>
      <c r="V178" s="15"/>
      <c r="W178" s="15"/>
      <c r="X178" s="15"/>
      <c r="Y178" s="15"/>
      <c r="Z178" s="15"/>
      <c r="AA178" s="15"/>
      <c r="AB178" s="8"/>
      <c r="AD178" s="71" t="str">
        <f>IF(D178="","",SUM(IF(AH178="",0,IF(AH178=CH178,1,0)),IF(AI178="",0,IF(AI178=CI178,1,0)),IF(AJ178="",0,IF(AJ178=CJ178,1,0)),IF(AK178="",0,IF(AK178=CK178,1,0))))</f>
        <v/>
      </c>
      <c r="AE178" s="135" t="s">
        <v>197</v>
      </c>
      <c r="AF178" s="134">
        <v>1</v>
      </c>
      <c r="AH178" s="72">
        <f>D178</f>
        <v>0</v>
      </c>
      <c r="AI178" s="138"/>
      <c r="AJ178" s="138"/>
      <c r="AK178" s="138"/>
      <c r="BA178" s="147"/>
      <c r="BB178" s="147"/>
      <c r="BC178" s="91"/>
      <c r="BD178" s="132" t="s">
        <v>13</v>
      </c>
      <c r="BE178" s="88" t="s">
        <v>20</v>
      </c>
      <c r="BG178" s="143"/>
      <c r="BH178" s="143"/>
      <c r="BI178" s="143"/>
      <c r="BJ178" s="143"/>
      <c r="BK178" s="143"/>
      <c r="BL178" s="143"/>
      <c r="BM178" s="143"/>
      <c r="BN178" s="143"/>
      <c r="BO178" s="143"/>
      <c r="BP178" s="143"/>
      <c r="BQ178" s="143"/>
      <c r="BR178" s="143"/>
      <c r="BS178" s="143"/>
      <c r="BT178" s="86"/>
      <c r="BU178" s="86"/>
      <c r="BV178" s="86"/>
      <c r="BW178" s="86"/>
      <c r="BX178" s="86"/>
      <c r="BY178" s="86"/>
      <c r="BZ178" s="86"/>
      <c r="CA178" s="86"/>
      <c r="CB178" s="86"/>
      <c r="CD178" s="146">
        <v>1</v>
      </c>
      <c r="CE178" s="140" t="s">
        <v>197</v>
      </c>
      <c r="CF178" s="142">
        <v>1</v>
      </c>
      <c r="CH178" s="145" t="str">
        <f>BD178</f>
        <v>I</v>
      </c>
    </row>
    <row r="179" spans="1:88" ht="8.1" customHeight="1" x14ac:dyDescent="0.25">
      <c r="A179" s="33"/>
      <c r="B179" s="33"/>
      <c r="C179" s="34"/>
      <c r="D179" s="10"/>
      <c r="E179" s="7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8"/>
      <c r="U179" s="15"/>
      <c r="V179" s="15"/>
      <c r="W179" s="15"/>
      <c r="X179" s="15"/>
      <c r="Y179" s="15"/>
      <c r="Z179" s="15"/>
      <c r="AA179" s="15"/>
      <c r="AB179" s="8"/>
      <c r="BA179" s="147"/>
      <c r="BB179" s="147"/>
      <c r="BC179" s="91"/>
      <c r="BD179" s="93"/>
      <c r="BE179" s="88"/>
      <c r="BG179" s="143"/>
      <c r="BH179" s="143"/>
      <c r="BI179" s="143"/>
      <c r="BJ179" s="143"/>
      <c r="BK179" s="143"/>
      <c r="BL179" s="143"/>
      <c r="BM179" s="143"/>
      <c r="BN179" s="143"/>
      <c r="BO179" s="143"/>
      <c r="BP179" s="143"/>
      <c r="BQ179" s="143"/>
      <c r="BR179" s="143"/>
      <c r="BS179" s="143"/>
      <c r="BT179" s="86"/>
      <c r="BU179" s="86"/>
      <c r="BV179" s="86"/>
      <c r="BW179" s="86"/>
      <c r="BX179" s="86"/>
      <c r="BY179" s="86"/>
      <c r="BZ179" s="86"/>
      <c r="CA179" s="86"/>
      <c r="CB179" s="86"/>
    </row>
    <row r="180" spans="1:88" ht="18" customHeight="1" x14ac:dyDescent="0.25">
      <c r="A180" s="33"/>
      <c r="B180" s="33"/>
      <c r="C180" s="34"/>
      <c r="D180" s="84"/>
      <c r="E180" s="7" t="s">
        <v>17</v>
      </c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8"/>
      <c r="U180" s="15"/>
      <c r="V180" s="15"/>
      <c r="W180" s="15"/>
      <c r="X180" s="15"/>
      <c r="Y180" s="15"/>
      <c r="Z180" s="15"/>
      <c r="AA180" s="15"/>
      <c r="AB180" s="8"/>
      <c r="AD180" s="71" t="str">
        <f>IF(D180="","",SUM(IF(AH180="",0,IF(AH180=CH180,1,0)),IF(AI180="",0,IF(AI180=CI180,1,0)),IF(AJ180="",0,IF(AJ180=CJ180,1,0)),IF(AK180="",0,IF(AK180=CK180,1,0))))</f>
        <v/>
      </c>
      <c r="AE180" s="135" t="s">
        <v>197</v>
      </c>
      <c r="AF180" s="134">
        <v>1</v>
      </c>
      <c r="AH180" s="72">
        <f>D180</f>
        <v>0</v>
      </c>
      <c r="AI180" s="138"/>
      <c r="AJ180" s="138"/>
      <c r="AK180" s="138"/>
      <c r="BA180" s="147"/>
      <c r="BB180" s="147"/>
      <c r="BC180" s="91"/>
      <c r="BD180" s="132" t="s">
        <v>13</v>
      </c>
      <c r="BE180" s="88" t="s">
        <v>17</v>
      </c>
      <c r="BG180" s="143"/>
      <c r="BH180" s="143"/>
      <c r="BI180" s="143"/>
      <c r="BJ180" s="143"/>
      <c r="BK180" s="143"/>
      <c r="BL180" s="143"/>
      <c r="BM180" s="143"/>
      <c r="BN180" s="143"/>
      <c r="BO180" s="143"/>
      <c r="BP180" s="143"/>
      <c r="BQ180" s="143"/>
      <c r="BR180" s="143"/>
      <c r="BS180" s="143"/>
      <c r="BT180" s="86"/>
      <c r="BU180" s="86"/>
      <c r="BV180" s="86"/>
      <c r="BW180" s="86"/>
      <c r="BX180" s="86"/>
      <c r="BY180" s="86"/>
      <c r="BZ180" s="86"/>
      <c r="CA180" s="86"/>
      <c r="CB180" s="86"/>
      <c r="CD180" s="146">
        <v>1</v>
      </c>
      <c r="CE180" s="140" t="s">
        <v>197</v>
      </c>
      <c r="CF180" s="142">
        <v>1</v>
      </c>
      <c r="CH180" s="145" t="str">
        <f>BD180</f>
        <v>I</v>
      </c>
    </row>
    <row r="181" spans="1:88" ht="8.1" customHeight="1" x14ac:dyDescent="0.25">
      <c r="A181" s="33"/>
      <c r="B181" s="33"/>
      <c r="C181" s="34"/>
      <c r="D181" s="10"/>
      <c r="E181" s="7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8"/>
      <c r="U181" s="15"/>
      <c r="V181" s="15"/>
      <c r="W181" s="15"/>
      <c r="X181" s="15"/>
      <c r="Y181" s="15"/>
      <c r="Z181" s="15"/>
      <c r="AA181" s="15"/>
      <c r="AB181" s="8"/>
      <c r="BA181" s="147"/>
      <c r="BB181" s="147"/>
      <c r="BC181" s="91"/>
      <c r="BD181" s="93"/>
      <c r="BE181" s="88"/>
      <c r="BG181" s="143"/>
      <c r="BH181" s="143"/>
      <c r="BI181" s="143"/>
      <c r="BJ181" s="143"/>
      <c r="BK181" s="143"/>
      <c r="BL181" s="143"/>
      <c r="BM181" s="143"/>
      <c r="BN181" s="143"/>
      <c r="BO181" s="143"/>
      <c r="BP181" s="143"/>
      <c r="BQ181" s="143"/>
      <c r="BR181" s="143"/>
      <c r="BS181" s="143"/>
      <c r="BT181" s="86"/>
      <c r="BU181" s="86"/>
      <c r="BV181" s="86"/>
      <c r="BW181" s="86"/>
      <c r="BX181" s="86"/>
      <c r="BY181" s="86"/>
      <c r="BZ181" s="86"/>
      <c r="CA181" s="86"/>
      <c r="CB181" s="86"/>
    </row>
    <row r="182" spans="1:88" ht="18" customHeight="1" x14ac:dyDescent="0.25">
      <c r="A182" s="33"/>
      <c r="B182" s="33"/>
      <c r="C182" s="34"/>
      <c r="D182" s="84"/>
      <c r="E182" s="7" t="s">
        <v>21</v>
      </c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8"/>
      <c r="U182" s="15"/>
      <c r="V182" s="15"/>
      <c r="W182" s="15"/>
      <c r="X182" s="15"/>
      <c r="Y182" s="15"/>
      <c r="Z182" s="15"/>
      <c r="AA182" s="15"/>
      <c r="AB182" s="8"/>
      <c r="AD182" s="71" t="str">
        <f>IF(D182="","",SUM(IF(AH182="",0,IF(AH182=CH182,1,0)),IF(AI182="",0,IF(AI182=CI182,1,0)),IF(AJ182="",0,IF(AJ182=CJ182,1,0)),IF(AK182="",0,IF(AK182=CK182,1,0))))</f>
        <v/>
      </c>
      <c r="AE182" s="135" t="s">
        <v>197</v>
      </c>
      <c r="AF182" s="134">
        <v>1</v>
      </c>
      <c r="AH182" s="72">
        <f>D182</f>
        <v>0</v>
      </c>
      <c r="AI182" s="138"/>
      <c r="AJ182" s="138"/>
      <c r="AK182" s="138"/>
      <c r="BA182" s="147"/>
      <c r="BB182" s="147"/>
      <c r="BC182" s="91"/>
      <c r="BD182" s="132" t="s">
        <v>18</v>
      </c>
      <c r="BE182" s="88" t="s">
        <v>21</v>
      </c>
      <c r="BG182" s="143"/>
      <c r="BH182" s="143"/>
      <c r="BI182" s="143"/>
      <c r="BJ182" s="143"/>
      <c r="BK182" s="143"/>
      <c r="BL182" s="143"/>
      <c r="BM182" s="143"/>
      <c r="BN182" s="143"/>
      <c r="BO182" s="143"/>
      <c r="BP182" s="143"/>
      <c r="BQ182" s="143"/>
      <c r="BR182" s="143"/>
      <c r="BS182" s="143"/>
      <c r="BT182" s="86"/>
      <c r="BU182" s="86"/>
      <c r="BV182" s="86"/>
      <c r="BW182" s="86"/>
      <c r="BX182" s="86"/>
      <c r="BY182" s="86"/>
      <c r="BZ182" s="86"/>
      <c r="CA182" s="86"/>
      <c r="CB182" s="86"/>
      <c r="CD182" s="146">
        <v>1</v>
      </c>
      <c r="CE182" s="140" t="s">
        <v>197</v>
      </c>
      <c r="CF182" s="142">
        <v>1</v>
      </c>
      <c r="CH182" s="145" t="str">
        <f>BD182</f>
        <v>B</v>
      </c>
    </row>
    <row r="183" spans="1:88" ht="8.1" customHeight="1" x14ac:dyDescent="0.25">
      <c r="A183" s="33"/>
      <c r="B183" s="33"/>
      <c r="C183" s="34"/>
      <c r="D183" s="10"/>
      <c r="E183" s="7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8"/>
      <c r="U183" s="15"/>
      <c r="V183" s="15"/>
      <c r="W183" s="15"/>
      <c r="X183" s="15"/>
      <c r="Y183" s="15"/>
      <c r="Z183" s="15"/>
      <c r="AA183" s="15"/>
      <c r="AB183" s="8"/>
      <c r="BA183" s="147"/>
      <c r="BB183" s="147"/>
      <c r="BC183" s="91"/>
      <c r="BD183" s="93"/>
      <c r="BE183" s="88"/>
      <c r="BG183" s="143"/>
      <c r="BH183" s="143"/>
      <c r="BI183" s="143"/>
      <c r="BJ183" s="143"/>
      <c r="BK183" s="143"/>
      <c r="BL183" s="143"/>
      <c r="BM183" s="143"/>
      <c r="BN183" s="143"/>
      <c r="BO183" s="143"/>
      <c r="BP183" s="143"/>
      <c r="BQ183" s="143"/>
      <c r="BR183" s="143"/>
      <c r="BS183" s="143"/>
      <c r="BT183" s="86"/>
      <c r="BU183" s="86"/>
      <c r="BV183" s="86"/>
      <c r="BW183" s="86"/>
      <c r="BX183" s="86"/>
      <c r="BY183" s="86"/>
      <c r="BZ183" s="86"/>
      <c r="CA183" s="86"/>
      <c r="CB183" s="86"/>
    </row>
    <row r="184" spans="1:88" ht="18" customHeight="1" x14ac:dyDescent="0.25">
      <c r="A184" s="33"/>
      <c r="B184" s="33"/>
      <c r="C184" s="34"/>
      <c r="D184" s="84"/>
      <c r="E184" s="7" t="s">
        <v>19</v>
      </c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8"/>
      <c r="U184" s="15"/>
      <c r="V184" s="15"/>
      <c r="W184" s="15"/>
      <c r="X184" s="15"/>
      <c r="Y184" s="15"/>
      <c r="Z184" s="15"/>
      <c r="AA184" s="15"/>
      <c r="AB184" s="8"/>
      <c r="AD184" s="71" t="str">
        <f>IF(D184="","",SUM(IF(AH184="",0,IF(AH184=CH184,1,0)),IF(AI184="",0,IF(AI184=CI184,1,0)),IF(AJ184="",0,IF(AJ184=CJ184,1,0)),IF(AK184="",0,IF(AK184=CK184,1,0))))</f>
        <v/>
      </c>
      <c r="AE184" s="135" t="s">
        <v>197</v>
      </c>
      <c r="AF184" s="134">
        <v>1</v>
      </c>
      <c r="AH184" s="72">
        <f>D184</f>
        <v>0</v>
      </c>
      <c r="AI184" s="138"/>
      <c r="AJ184" s="138"/>
      <c r="AK184" s="138"/>
      <c r="BA184" s="147"/>
      <c r="BB184" s="147"/>
      <c r="BC184" s="91"/>
      <c r="BD184" s="132" t="s">
        <v>18</v>
      </c>
      <c r="BE184" s="88" t="s">
        <v>19</v>
      </c>
      <c r="BG184" s="143"/>
      <c r="BH184" s="143"/>
      <c r="BI184" s="143"/>
      <c r="BJ184" s="143"/>
      <c r="BK184" s="143"/>
      <c r="BL184" s="143"/>
      <c r="BM184" s="143"/>
      <c r="BN184" s="143"/>
      <c r="BO184" s="143"/>
      <c r="BP184" s="143"/>
      <c r="BQ184" s="143"/>
      <c r="BR184" s="143"/>
      <c r="BS184" s="143"/>
      <c r="BT184" s="86"/>
      <c r="BU184" s="86"/>
      <c r="BV184" s="86"/>
      <c r="BW184" s="86"/>
      <c r="BX184" s="86"/>
      <c r="BY184" s="86"/>
      <c r="BZ184" s="86"/>
      <c r="CA184" s="86"/>
      <c r="CB184" s="86"/>
      <c r="CD184" s="146">
        <v>1</v>
      </c>
      <c r="CE184" s="140" t="s">
        <v>197</v>
      </c>
      <c r="CF184" s="142">
        <v>1</v>
      </c>
      <c r="CH184" s="145" t="str">
        <f>BD184</f>
        <v>B</v>
      </c>
    </row>
    <row r="185" spans="1:88" ht="18" customHeight="1" x14ac:dyDescent="0.25">
      <c r="A185" s="33"/>
      <c r="B185" s="33"/>
      <c r="C185" s="34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8"/>
      <c r="U185" s="8"/>
      <c r="V185" s="8"/>
      <c r="W185" s="8"/>
      <c r="X185" s="8"/>
      <c r="Y185" s="8"/>
      <c r="Z185" s="8"/>
      <c r="AA185" s="8"/>
      <c r="AB185" s="8"/>
      <c r="BA185" s="147"/>
      <c r="BB185" s="147"/>
      <c r="BC185" s="91"/>
      <c r="BD185" s="143"/>
      <c r="BE185" s="143"/>
      <c r="BF185" s="143"/>
      <c r="BG185" s="143"/>
      <c r="BH185" s="143"/>
      <c r="BI185" s="143"/>
      <c r="BJ185" s="143"/>
      <c r="BK185" s="143"/>
      <c r="BL185" s="143"/>
      <c r="BM185" s="143"/>
      <c r="BN185" s="143"/>
      <c r="BO185" s="143"/>
      <c r="BP185" s="143"/>
      <c r="BQ185" s="143"/>
      <c r="BR185" s="143"/>
      <c r="BS185" s="143"/>
      <c r="BT185" s="86"/>
      <c r="BU185" s="86"/>
      <c r="BV185" s="86"/>
      <c r="BW185" s="86"/>
      <c r="BX185" s="86"/>
      <c r="BY185" s="86"/>
      <c r="BZ185" s="86"/>
      <c r="CA185" s="86"/>
      <c r="CB185" s="86"/>
    </row>
    <row r="186" spans="1:88" ht="32.1" customHeight="1" x14ac:dyDescent="0.25">
      <c r="A186" s="33"/>
      <c r="B186" s="33"/>
      <c r="C186" s="56" t="s">
        <v>202</v>
      </c>
      <c r="D186" s="156" t="s">
        <v>289</v>
      </c>
      <c r="E186" s="156"/>
      <c r="F186" s="156"/>
      <c r="G186" s="156"/>
      <c r="H186" s="156"/>
      <c r="I186" s="156"/>
      <c r="J186" s="156"/>
      <c r="K186" s="156"/>
      <c r="L186" s="156"/>
      <c r="M186" s="156"/>
      <c r="N186" s="156"/>
      <c r="O186" s="156"/>
      <c r="P186" s="156"/>
      <c r="Q186" s="156"/>
      <c r="R186" s="156"/>
      <c r="S186" s="156"/>
      <c r="T186" s="156"/>
      <c r="U186" s="156"/>
      <c r="V186" s="156"/>
      <c r="W186" s="156"/>
      <c r="X186" s="156"/>
      <c r="Y186" s="156"/>
      <c r="Z186" s="156"/>
      <c r="AA186" s="156"/>
      <c r="AB186" s="156"/>
      <c r="BA186" s="147"/>
      <c r="BB186" s="147"/>
      <c r="BC186" s="90" t="s">
        <v>203</v>
      </c>
      <c r="BD186" s="166" t="s">
        <v>187</v>
      </c>
      <c r="BE186" s="166"/>
      <c r="BF186" s="166"/>
      <c r="BG186" s="166"/>
      <c r="BH186" s="166"/>
      <c r="BI186" s="166"/>
      <c r="BJ186" s="166"/>
      <c r="BK186" s="166"/>
      <c r="BL186" s="166"/>
      <c r="BM186" s="166"/>
      <c r="BN186" s="166"/>
      <c r="BO186" s="166"/>
      <c r="BP186" s="166"/>
      <c r="BQ186" s="166"/>
      <c r="BR186" s="166"/>
      <c r="BS186" s="166"/>
      <c r="BT186" s="166"/>
      <c r="BU186" s="166"/>
      <c r="BV186" s="166"/>
      <c r="BW186" s="166"/>
      <c r="BX186" s="166"/>
      <c r="BY186" s="166"/>
      <c r="BZ186" s="166"/>
      <c r="CA186" s="166"/>
      <c r="CB186" s="166"/>
    </row>
    <row r="187" spans="1:88" ht="18" customHeight="1" x14ac:dyDescent="0.25">
      <c r="A187" s="33"/>
      <c r="B187" s="33"/>
      <c r="C187" s="34"/>
      <c r="D187" s="5" t="s">
        <v>75</v>
      </c>
      <c r="E187" s="5"/>
      <c r="F187" s="5"/>
      <c r="G187" s="155"/>
      <c r="H187" s="155"/>
      <c r="I187" s="155"/>
      <c r="J187" s="155"/>
      <c r="K187" s="155"/>
      <c r="L187" s="5" t="s">
        <v>218</v>
      </c>
      <c r="M187" s="5"/>
      <c r="N187" s="5"/>
      <c r="V187" s="155"/>
      <c r="W187" s="155"/>
      <c r="X187" s="155"/>
      <c r="Y187" s="155"/>
      <c r="Z187" s="155"/>
      <c r="AA187" s="155"/>
      <c r="AB187" s="5" t="s">
        <v>78</v>
      </c>
      <c r="AD187" s="71" t="str">
        <f>IF(AND(G187="",V187=""),"",SUM(IF(AH187="",0,IF(AH187=CH187,1,0)),IF(AI187="",0,IF(AI187=CI187,1,0)),IF(AJ187="",0,IF(AJ187=CJ187,1,0)),IF(AK187="",0,IF(AK187=CK187,1,0))))</f>
        <v/>
      </c>
      <c r="AE187" s="135" t="s">
        <v>197</v>
      </c>
      <c r="AF187" s="134">
        <v>2</v>
      </c>
      <c r="AH187" s="72">
        <f>G187</f>
        <v>0</v>
      </c>
      <c r="AI187" s="72">
        <f>V187</f>
        <v>0</v>
      </c>
      <c r="AJ187" s="138"/>
      <c r="AK187" s="138"/>
      <c r="BA187" s="147"/>
      <c r="BB187" s="147"/>
      <c r="BC187" s="91"/>
      <c r="BD187" s="143" t="s">
        <v>75</v>
      </c>
      <c r="BE187" s="143"/>
      <c r="BF187" s="143"/>
      <c r="BG187" s="162" t="s">
        <v>76</v>
      </c>
      <c r="BH187" s="162"/>
      <c r="BI187" s="162"/>
      <c r="BJ187" s="162"/>
      <c r="BK187" s="163"/>
      <c r="BL187" s="143" t="s">
        <v>218</v>
      </c>
      <c r="BM187" s="143"/>
      <c r="BN187" s="143"/>
      <c r="BV187" s="162" t="s">
        <v>77</v>
      </c>
      <c r="BW187" s="162"/>
      <c r="BX187" s="162"/>
      <c r="BY187" s="162"/>
      <c r="BZ187" s="162"/>
      <c r="CA187" s="163"/>
      <c r="CB187" s="143" t="s">
        <v>78</v>
      </c>
      <c r="CD187" s="146">
        <v>2</v>
      </c>
      <c r="CE187" s="140" t="s">
        <v>197</v>
      </c>
      <c r="CF187" s="142">
        <v>2</v>
      </c>
      <c r="CH187" s="58" t="str">
        <f>BG187</f>
        <v>Geldbeträge</v>
      </c>
      <c r="CI187" s="59" t="str">
        <f>BV187</f>
        <v>Darlehensvertrag</v>
      </c>
    </row>
    <row r="188" spans="1:88" ht="18" customHeight="1" x14ac:dyDescent="0.25">
      <c r="A188" s="33"/>
      <c r="B188" s="33"/>
      <c r="C188" s="34"/>
      <c r="D188" s="5" t="s">
        <v>79</v>
      </c>
      <c r="E188" s="5"/>
      <c r="F188" s="5"/>
      <c r="G188" s="155"/>
      <c r="H188" s="155"/>
      <c r="I188" s="155"/>
      <c r="J188" s="155"/>
      <c r="K188" s="155"/>
      <c r="L188" s="155"/>
      <c r="M188" s="5" t="s">
        <v>81</v>
      </c>
      <c r="N188" s="5"/>
      <c r="O188" s="5"/>
      <c r="P188" s="5"/>
      <c r="Q188" s="5"/>
      <c r="R188" s="5"/>
      <c r="S188" s="5"/>
      <c r="T188" s="8"/>
      <c r="U188" s="8"/>
      <c r="V188" s="8"/>
      <c r="W188" s="8"/>
      <c r="X188" s="8"/>
      <c r="Y188" s="8"/>
      <c r="Z188" s="8"/>
      <c r="AA188" s="8"/>
      <c r="AB188" s="8"/>
      <c r="AD188" s="71" t="str">
        <f>IF(G188="","",SUM(IF(AH188="",0,IF(AH188=CH188,1,0)),IF(AI188="",0,IF(AI188=CI188,1,0)),IF(AJ188="",0,IF(AJ188=CJ188,1,0)),IF(AK188="",0,IF(AK188=CK188,1,0))))</f>
        <v/>
      </c>
      <c r="AE188" s="135" t="s">
        <v>197</v>
      </c>
      <c r="AF188" s="134">
        <v>1</v>
      </c>
      <c r="AH188" s="72">
        <f>G188</f>
        <v>0</v>
      </c>
      <c r="AI188" s="138"/>
      <c r="AJ188" s="138"/>
      <c r="AK188" s="138"/>
      <c r="BA188" s="147"/>
      <c r="BB188" s="147"/>
      <c r="BC188" s="91"/>
      <c r="BD188" s="143" t="s">
        <v>79</v>
      </c>
      <c r="BE188" s="143"/>
      <c r="BF188" s="143"/>
      <c r="BG188" s="162" t="s">
        <v>80</v>
      </c>
      <c r="BH188" s="162"/>
      <c r="BI188" s="162"/>
      <c r="BJ188" s="162"/>
      <c r="BK188" s="162"/>
      <c r="BL188" s="163"/>
      <c r="BM188" s="143" t="s">
        <v>81</v>
      </c>
      <c r="BN188" s="143"/>
      <c r="BO188" s="143"/>
      <c r="BP188" s="143"/>
      <c r="BQ188" s="143"/>
      <c r="BR188" s="143"/>
      <c r="BS188" s="143"/>
      <c r="BT188" s="86"/>
      <c r="BU188" s="86"/>
      <c r="BV188" s="86"/>
      <c r="BW188" s="86"/>
      <c r="BX188" s="86"/>
      <c r="BY188" s="86"/>
      <c r="BZ188" s="86"/>
      <c r="CA188" s="86"/>
      <c r="CB188" s="86"/>
      <c r="CD188" s="146">
        <v>1</v>
      </c>
      <c r="CE188" s="140" t="s">
        <v>197</v>
      </c>
      <c r="CF188" s="142">
        <v>1</v>
      </c>
      <c r="CH188" s="145" t="str">
        <f>BG188</f>
        <v>Darlehensgeber</v>
      </c>
    </row>
    <row r="189" spans="1:88" ht="18" customHeight="1" x14ac:dyDescent="0.25">
      <c r="A189" s="33"/>
      <c r="B189" s="33"/>
      <c r="C189" s="34"/>
      <c r="D189" s="155"/>
      <c r="E189" s="155"/>
      <c r="F189" s="155"/>
      <c r="G189" s="155"/>
      <c r="H189" s="155"/>
      <c r="I189" s="155"/>
      <c r="J189" s="155"/>
      <c r="K189" s="5" t="s">
        <v>221</v>
      </c>
      <c r="L189" s="5"/>
      <c r="M189" s="5"/>
      <c r="T189" s="155"/>
      <c r="U189" s="155"/>
      <c r="V189" s="155"/>
      <c r="W189" s="155"/>
      <c r="X189" s="155"/>
      <c r="Y189" s="155"/>
      <c r="Z189" s="5" t="s">
        <v>219</v>
      </c>
      <c r="AB189" s="8"/>
      <c r="AD189" s="71" t="str">
        <f>IF(AND(D189="",F189="",T189=""),"",SUM(IF(AH189="",0,IF(AH189=CH189,1,0)),IF(AI189="",0,IF(AI189=CI189,1,0)),IF(AJ189="",0,IF(AJ189=CJ189,1,0)),IF(AK189="",0,IF(AK189=CK189,1,0))))</f>
        <v/>
      </c>
      <c r="AE189" s="135" t="s">
        <v>197</v>
      </c>
      <c r="AF189" s="134">
        <v>3</v>
      </c>
      <c r="AH189" s="72">
        <f>D189</f>
        <v>0</v>
      </c>
      <c r="AI189" s="72">
        <f>F189</f>
        <v>0</v>
      </c>
      <c r="AJ189" s="72">
        <f>T189</f>
        <v>0</v>
      </c>
      <c r="AK189" s="138"/>
      <c r="BA189" s="147"/>
      <c r="BB189" s="147"/>
      <c r="BC189" s="91"/>
      <c r="BD189" s="162" t="s">
        <v>82</v>
      </c>
      <c r="BE189" s="163"/>
      <c r="BF189" s="168" t="s">
        <v>83</v>
      </c>
      <c r="BG189" s="162"/>
      <c r="BH189" s="162"/>
      <c r="BI189" s="162"/>
      <c r="BJ189" s="163"/>
      <c r="BK189" s="143" t="s">
        <v>221</v>
      </c>
      <c r="BL189" s="143"/>
      <c r="BM189" s="143"/>
      <c r="BT189" s="162" t="s">
        <v>84</v>
      </c>
      <c r="BU189" s="162"/>
      <c r="BV189" s="162"/>
      <c r="BW189" s="162"/>
      <c r="BX189" s="162"/>
      <c r="BY189" s="163"/>
      <c r="BZ189" s="143" t="s">
        <v>219</v>
      </c>
      <c r="CB189" s="86"/>
      <c r="CD189" s="146">
        <v>3</v>
      </c>
      <c r="CE189" s="140" t="s">
        <v>197</v>
      </c>
      <c r="CF189" s="142">
        <v>3</v>
      </c>
      <c r="CH189" s="58" t="str">
        <f>BD189</f>
        <v>einer</v>
      </c>
      <c r="CI189" s="60" t="str">
        <f>BF189</f>
        <v>Summe</v>
      </c>
      <c r="CJ189" s="59" t="str">
        <f>BT189</f>
        <v>Tilgungsplan</v>
      </c>
    </row>
    <row r="190" spans="1:88" ht="18" customHeight="1" x14ac:dyDescent="0.25">
      <c r="A190" s="33"/>
      <c r="B190" s="33"/>
      <c r="C190" s="34"/>
      <c r="D190" s="155"/>
      <c r="E190" s="155"/>
      <c r="F190" s="155"/>
      <c r="G190" s="155"/>
      <c r="H190" s="155"/>
      <c r="I190" s="155"/>
      <c r="J190" s="6" t="s">
        <v>85</v>
      </c>
      <c r="K190" s="6"/>
      <c r="L190" s="155"/>
      <c r="M190" s="155"/>
      <c r="N190" s="155"/>
      <c r="O190" s="155"/>
      <c r="P190" s="155"/>
      <c r="Q190" s="155"/>
      <c r="R190" s="155"/>
      <c r="S190" s="155"/>
      <c r="T190" s="5" t="s">
        <v>87</v>
      </c>
      <c r="U190" s="5"/>
      <c r="AB190" s="8"/>
      <c r="AD190" s="71" t="str">
        <f>IF(AND(D190="",L190=""),"",SUM(IF(AH190="",0,IF(AH190=CH190,1,0)),IF(AI190="",0,IF(AI190=CI190,1,0)),IF(AJ190="",0,IF(AJ190=CJ190,1,0)),IF(AK190="",0,IF(AK190=CK190,1,0))))</f>
        <v/>
      </c>
      <c r="AE190" s="135" t="s">
        <v>197</v>
      </c>
      <c r="AF190" s="134">
        <v>2</v>
      </c>
      <c r="AH190" s="72">
        <f>D190</f>
        <v>0</v>
      </c>
      <c r="AI190" s="72">
        <f>L190</f>
        <v>0</v>
      </c>
      <c r="AJ190" s="138"/>
      <c r="AK190" s="138"/>
      <c r="BA190" s="147"/>
      <c r="BB190" s="147"/>
      <c r="BC190" s="91"/>
      <c r="BD190" s="162" t="s">
        <v>222</v>
      </c>
      <c r="BE190" s="162"/>
      <c r="BF190" s="162"/>
      <c r="BG190" s="162"/>
      <c r="BH190" s="162"/>
      <c r="BI190" s="163"/>
      <c r="BJ190" s="144" t="s">
        <v>85</v>
      </c>
      <c r="BK190" s="144"/>
      <c r="BL190" s="162" t="s">
        <v>86</v>
      </c>
      <c r="BM190" s="162"/>
      <c r="BN190" s="162"/>
      <c r="BO190" s="162"/>
      <c r="BP190" s="162"/>
      <c r="BQ190" s="162"/>
      <c r="BR190" s="162"/>
      <c r="BS190" s="163"/>
      <c r="BT190" s="143" t="s">
        <v>87</v>
      </c>
      <c r="BU190" s="143"/>
      <c r="CB190" s="86"/>
      <c r="CD190" s="146">
        <v>2</v>
      </c>
      <c r="CE190" s="140" t="s">
        <v>197</v>
      </c>
      <c r="CF190" s="142">
        <v>2</v>
      </c>
      <c r="CH190" s="58" t="str">
        <f>BD190</f>
        <v>zurückzuzahlen</v>
      </c>
      <c r="CI190" s="59" t="str">
        <f>BL190</f>
        <v>Wiederausnutzung</v>
      </c>
    </row>
    <row r="191" spans="1:88" ht="18" customHeight="1" x14ac:dyDescent="0.25">
      <c r="A191" s="33"/>
      <c r="B191" s="33"/>
      <c r="C191" s="34"/>
      <c r="D191" s="155"/>
      <c r="E191" s="155"/>
      <c r="F191" s="155"/>
      <c r="G191" s="6" t="s">
        <v>220</v>
      </c>
      <c r="Z191" s="8"/>
      <c r="AA191" s="8"/>
      <c r="AB191" s="8"/>
      <c r="AD191" s="71" t="str">
        <f>IF(D191="","",SUM(IF(AH191="",0,IF(AH191=CH191,1,0)),IF(AI191="",0,IF(AI191=CI191,1,0)),IF(AJ191="",0,IF(AJ191=CJ191,1,0)),IF(AK191="",0,IF(AK191=CK191,1,0))))</f>
        <v/>
      </c>
      <c r="AE191" s="135" t="s">
        <v>197</v>
      </c>
      <c r="AF191" s="134">
        <v>1</v>
      </c>
      <c r="AH191" s="72">
        <f>D191</f>
        <v>0</v>
      </c>
      <c r="AI191" s="138"/>
      <c r="AJ191" s="138"/>
      <c r="AK191" s="138"/>
      <c r="BA191" s="147"/>
      <c r="BB191" s="147"/>
      <c r="BC191" s="91"/>
      <c r="BD191" s="162" t="s">
        <v>88</v>
      </c>
      <c r="BE191" s="162"/>
      <c r="BF191" s="163"/>
      <c r="BG191" s="144" t="s">
        <v>220</v>
      </c>
      <c r="BZ191" s="86"/>
      <c r="CA191" s="86"/>
      <c r="CB191" s="86"/>
      <c r="CD191" s="146">
        <v>1</v>
      </c>
      <c r="CE191" s="140" t="s">
        <v>197</v>
      </c>
      <c r="CF191" s="142">
        <v>1</v>
      </c>
      <c r="CH191" s="145" t="str">
        <f>BD191</f>
        <v>nicht</v>
      </c>
    </row>
    <row r="192" spans="1:88" ht="18" customHeight="1" x14ac:dyDescent="0.25">
      <c r="A192" s="33"/>
      <c r="B192" s="33"/>
      <c r="C192" s="34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8"/>
      <c r="U192" s="8"/>
      <c r="V192" s="8"/>
      <c r="W192" s="8"/>
      <c r="X192" s="8"/>
      <c r="Y192" s="8"/>
      <c r="Z192" s="8"/>
      <c r="AA192" s="8"/>
      <c r="AB192" s="8"/>
      <c r="BA192" s="147"/>
      <c r="BB192" s="147"/>
      <c r="BC192" s="91"/>
      <c r="BD192" s="143"/>
      <c r="BE192" s="143"/>
      <c r="BF192" s="143"/>
      <c r="BG192" s="143"/>
      <c r="BH192" s="143"/>
      <c r="BI192" s="143"/>
      <c r="BJ192" s="143"/>
      <c r="BK192" s="143"/>
      <c r="BL192" s="143"/>
      <c r="BM192" s="143"/>
      <c r="BN192" s="143"/>
      <c r="BO192" s="143"/>
      <c r="BP192" s="143"/>
      <c r="BQ192" s="143"/>
      <c r="BR192" s="143"/>
      <c r="BS192" s="143"/>
      <c r="BT192" s="86"/>
      <c r="BU192" s="86"/>
      <c r="BV192" s="86"/>
      <c r="BW192" s="86"/>
      <c r="BX192" s="86"/>
      <c r="BY192" s="86"/>
      <c r="BZ192" s="86"/>
      <c r="CA192" s="86"/>
      <c r="CB192" s="86"/>
    </row>
    <row r="193" spans="1:86" ht="32.1" customHeight="1" x14ac:dyDescent="0.25">
      <c r="A193" s="33"/>
      <c r="B193" s="33"/>
      <c r="C193" s="56" t="s">
        <v>203</v>
      </c>
      <c r="D193" s="156" t="s">
        <v>169</v>
      </c>
      <c r="E193" s="156"/>
      <c r="F193" s="156"/>
      <c r="G193" s="156"/>
      <c r="H193" s="156"/>
      <c r="I193" s="156"/>
      <c r="J193" s="156"/>
      <c r="K193" s="156"/>
      <c r="L193" s="156"/>
      <c r="M193" s="156"/>
      <c r="N193" s="156"/>
      <c r="O193" s="156"/>
      <c r="P193" s="156"/>
      <c r="Q193" s="156"/>
      <c r="R193" s="156"/>
      <c r="S193" s="156"/>
      <c r="T193" s="156"/>
      <c r="U193" s="156"/>
      <c r="V193" s="156"/>
      <c r="W193" s="156"/>
      <c r="X193" s="156"/>
      <c r="Y193" s="156"/>
      <c r="Z193" s="156"/>
      <c r="AA193" s="156"/>
      <c r="AB193" s="156"/>
      <c r="BA193" s="147"/>
      <c r="BB193" s="147"/>
      <c r="BC193" s="90" t="s">
        <v>202</v>
      </c>
      <c r="BD193" s="166" t="s">
        <v>169</v>
      </c>
      <c r="BE193" s="166"/>
      <c r="BF193" s="166"/>
      <c r="BG193" s="166"/>
      <c r="BH193" s="166"/>
      <c r="BI193" s="166"/>
      <c r="BJ193" s="166"/>
      <c r="BK193" s="166"/>
      <c r="BL193" s="166"/>
      <c r="BM193" s="166"/>
      <c r="BN193" s="166"/>
      <c r="BO193" s="166"/>
      <c r="BP193" s="166"/>
      <c r="BQ193" s="166"/>
      <c r="BR193" s="166"/>
      <c r="BS193" s="166"/>
      <c r="BT193" s="166"/>
      <c r="BU193" s="166"/>
      <c r="BV193" s="166"/>
      <c r="BW193" s="166"/>
      <c r="BX193" s="166"/>
      <c r="BY193" s="166"/>
      <c r="BZ193" s="166"/>
      <c r="CA193" s="166"/>
      <c r="CB193" s="166"/>
    </row>
    <row r="194" spans="1:86" ht="18" customHeight="1" x14ac:dyDescent="0.25">
      <c r="A194" s="33"/>
      <c r="B194" s="33"/>
      <c r="C194" s="34"/>
      <c r="D194" s="4" t="s">
        <v>172</v>
      </c>
      <c r="E194" s="4" t="s">
        <v>288</v>
      </c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8"/>
      <c r="U194" s="8"/>
      <c r="V194" s="8"/>
      <c r="W194" s="8"/>
      <c r="X194" s="8"/>
      <c r="Y194" s="8"/>
      <c r="Z194" s="8"/>
      <c r="AA194" s="8"/>
      <c r="AB194" s="8"/>
      <c r="BA194" s="147"/>
      <c r="BB194" s="147"/>
      <c r="BC194" s="91"/>
      <c r="BD194" s="92" t="s">
        <v>168</v>
      </c>
      <c r="BE194" s="92" t="s">
        <v>186</v>
      </c>
      <c r="BF194" s="143"/>
      <c r="BG194" s="143"/>
      <c r="BH194" s="143"/>
      <c r="BI194" s="143"/>
      <c r="BJ194" s="143"/>
      <c r="BK194" s="143"/>
      <c r="BL194" s="143"/>
      <c r="BM194" s="143"/>
      <c r="BN194" s="143"/>
      <c r="BO194" s="143"/>
      <c r="BP194" s="143"/>
      <c r="BQ194" s="143"/>
      <c r="BR194" s="143"/>
      <c r="BS194" s="143"/>
      <c r="BT194" s="86"/>
      <c r="BU194" s="86"/>
      <c r="BV194" s="86"/>
      <c r="BW194" s="86"/>
      <c r="BX194" s="86"/>
      <c r="BY194" s="86"/>
      <c r="BZ194" s="86"/>
      <c r="CA194" s="86"/>
      <c r="CB194" s="86"/>
    </row>
    <row r="195" spans="1:86" ht="18" customHeight="1" x14ac:dyDescent="0.25">
      <c r="A195" s="33"/>
      <c r="B195" s="33"/>
      <c r="C195" s="34"/>
      <c r="D195" s="4"/>
      <c r="E195" s="155"/>
      <c r="F195" s="155"/>
      <c r="G195" s="155"/>
      <c r="H195" s="155"/>
      <c r="I195" s="155"/>
      <c r="J195" s="155"/>
      <c r="K195" s="155"/>
      <c r="L195" s="155"/>
      <c r="M195" s="155"/>
      <c r="N195" s="155"/>
      <c r="O195" s="155"/>
      <c r="P195" s="155"/>
      <c r="Q195" s="155"/>
      <c r="R195" s="155"/>
      <c r="S195" s="155"/>
      <c r="T195" s="155"/>
      <c r="U195" s="155"/>
      <c r="V195" s="155"/>
      <c r="W195" s="5" t="s">
        <v>228</v>
      </c>
      <c r="X195" s="8"/>
      <c r="Y195" s="8"/>
      <c r="Z195" s="8"/>
      <c r="AA195" s="8"/>
      <c r="AB195" s="8"/>
      <c r="AD195" s="71" t="str">
        <f>IF(E195="","",IF(COUNTIF($AH$195:$AH$196,E195)&gt;0,1/COUNTIF($E$195:$E$196,E195),0))</f>
        <v/>
      </c>
      <c r="AE195" s="135" t="s">
        <v>197</v>
      </c>
      <c r="AF195" s="134">
        <v>1</v>
      </c>
      <c r="AH195" s="141" t="str">
        <f>IF(CH195="","",CH195)</f>
        <v>Geld MUSS durch Investition hereingebracht</v>
      </c>
      <c r="BA195" s="147"/>
      <c r="BB195" s="147"/>
      <c r="BC195" s="91"/>
      <c r="BD195" s="92"/>
      <c r="BE195" s="162" t="s">
        <v>55</v>
      </c>
      <c r="BF195" s="162"/>
      <c r="BG195" s="162"/>
      <c r="BH195" s="162"/>
      <c r="BI195" s="162"/>
      <c r="BJ195" s="162"/>
      <c r="BK195" s="162"/>
      <c r="BL195" s="162"/>
      <c r="BM195" s="162"/>
      <c r="BN195" s="162"/>
      <c r="BO195" s="162"/>
      <c r="BP195" s="162"/>
      <c r="BQ195" s="162"/>
      <c r="BR195" s="162"/>
      <c r="BS195" s="162"/>
      <c r="BT195" s="162"/>
      <c r="BU195" s="162"/>
      <c r="BV195" s="163"/>
      <c r="BW195" s="143" t="s">
        <v>228</v>
      </c>
      <c r="BX195" s="86"/>
      <c r="BY195" s="86"/>
      <c r="BZ195" s="86"/>
      <c r="CA195" s="86"/>
      <c r="CB195" s="86"/>
      <c r="CD195" s="146">
        <v>1</v>
      </c>
      <c r="CE195" s="140" t="s">
        <v>197</v>
      </c>
      <c r="CF195" s="142">
        <v>1</v>
      </c>
      <c r="CH195" s="145" t="str">
        <f>BE195</f>
        <v>Geld MUSS durch Investition hereingebracht</v>
      </c>
    </row>
    <row r="196" spans="1:86" ht="18" customHeight="1" x14ac:dyDescent="0.25">
      <c r="A196" s="33"/>
      <c r="B196" s="33"/>
      <c r="C196" s="34"/>
      <c r="D196" s="4"/>
      <c r="E196" s="154"/>
      <c r="F196" s="154"/>
      <c r="G196" s="154"/>
      <c r="H196" s="154"/>
      <c r="I196" s="154"/>
      <c r="J196" s="154"/>
      <c r="K196" s="154"/>
      <c r="L196" s="154"/>
      <c r="M196" s="154"/>
      <c r="N196" s="154"/>
      <c r="O196" s="154"/>
      <c r="P196" s="154"/>
      <c r="Q196" s="154"/>
      <c r="R196" s="154"/>
      <c r="S196" s="154"/>
      <c r="T196" s="154"/>
      <c r="U196" s="154"/>
      <c r="V196" s="154"/>
      <c r="W196" s="5" t="s">
        <v>229</v>
      </c>
      <c r="X196" s="8"/>
      <c r="Y196" s="8"/>
      <c r="Z196" s="8"/>
      <c r="AA196" s="8"/>
      <c r="AB196" s="8"/>
      <c r="AD196" s="71" t="str">
        <f>IF(E196="","",IF(COUNTIF($AH$195:$AH$196,E196)&gt;0,1/COUNTIF($E$195:$E$196,E196),0))</f>
        <v/>
      </c>
      <c r="AE196" s="135" t="s">
        <v>197</v>
      </c>
      <c r="AF196" s="134">
        <v>1</v>
      </c>
      <c r="AH196" s="141" t="str">
        <f>IF(CH196="","",CH196)</f>
        <v>verzinst werden</v>
      </c>
      <c r="BA196" s="147"/>
      <c r="BB196" s="147"/>
      <c r="BC196" s="91"/>
      <c r="BD196" s="92"/>
      <c r="BE196" s="164" t="s">
        <v>230</v>
      </c>
      <c r="BF196" s="164"/>
      <c r="BG196" s="164"/>
      <c r="BH196" s="164"/>
      <c r="BI196" s="164"/>
      <c r="BJ196" s="164"/>
      <c r="BK196" s="164"/>
      <c r="BL196" s="164"/>
      <c r="BM196" s="164"/>
      <c r="BN196" s="164"/>
      <c r="BO196" s="164"/>
      <c r="BP196" s="164"/>
      <c r="BQ196" s="164"/>
      <c r="BR196" s="164"/>
      <c r="BS196" s="164"/>
      <c r="BT196" s="164"/>
      <c r="BU196" s="164"/>
      <c r="BV196" s="165"/>
      <c r="BW196" s="143" t="s">
        <v>229</v>
      </c>
      <c r="BX196" s="86"/>
      <c r="BY196" s="86"/>
      <c r="BZ196" s="86"/>
      <c r="CA196" s="86"/>
      <c r="CB196" s="86"/>
      <c r="CD196" s="146">
        <v>1</v>
      </c>
      <c r="CE196" s="140" t="s">
        <v>197</v>
      </c>
      <c r="CF196" s="142">
        <v>1</v>
      </c>
      <c r="CH196" s="145" t="str">
        <f>BE196</f>
        <v>verzinst werden</v>
      </c>
    </row>
    <row r="197" spans="1:86" ht="9.9499999999999993" customHeight="1" x14ac:dyDescent="0.25">
      <c r="A197" s="33"/>
      <c r="B197" s="33"/>
      <c r="C197" s="34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8"/>
      <c r="U197" s="8"/>
      <c r="V197" s="8"/>
      <c r="W197" s="8"/>
      <c r="X197" s="8"/>
      <c r="Y197" s="8"/>
      <c r="Z197" s="8"/>
      <c r="AA197" s="8"/>
      <c r="AB197" s="8"/>
      <c r="BA197" s="147"/>
      <c r="BB197" s="147"/>
      <c r="BC197" s="91"/>
      <c r="BD197" s="143"/>
      <c r="BE197" s="143"/>
      <c r="BF197" s="143"/>
      <c r="BG197" s="143"/>
      <c r="BH197" s="143"/>
      <c r="BI197" s="143"/>
      <c r="BJ197" s="143"/>
      <c r="BK197" s="143"/>
      <c r="BL197" s="143"/>
      <c r="BM197" s="143"/>
      <c r="BN197" s="143"/>
      <c r="BO197" s="143"/>
      <c r="BP197" s="143"/>
      <c r="BQ197" s="143"/>
      <c r="BR197" s="143"/>
      <c r="BS197" s="143"/>
      <c r="BT197" s="86"/>
      <c r="BU197" s="86"/>
      <c r="BV197" s="86"/>
      <c r="BW197" s="86"/>
      <c r="BX197" s="86"/>
      <c r="BY197" s="86"/>
      <c r="BZ197" s="86"/>
      <c r="CA197" s="86"/>
      <c r="CB197" s="86"/>
    </row>
    <row r="198" spans="1:86" ht="18" customHeight="1" x14ac:dyDescent="0.25">
      <c r="A198" s="33"/>
      <c r="B198" s="33"/>
      <c r="C198" s="34"/>
      <c r="D198" s="4" t="s">
        <v>168</v>
      </c>
      <c r="E198" s="4" t="s">
        <v>287</v>
      </c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8"/>
      <c r="U198" s="8"/>
      <c r="V198" s="8"/>
      <c r="W198" s="8"/>
      <c r="X198" s="8"/>
      <c r="Y198" s="8"/>
      <c r="Z198" s="8"/>
      <c r="AA198" s="8"/>
      <c r="AB198" s="8"/>
      <c r="BA198" s="147"/>
      <c r="BB198" s="147"/>
      <c r="BC198" s="91"/>
      <c r="BD198" s="92" t="s">
        <v>166</v>
      </c>
      <c r="BE198" s="92" t="s">
        <v>185</v>
      </c>
      <c r="BF198" s="143"/>
      <c r="BG198" s="143"/>
      <c r="BH198" s="143"/>
      <c r="BI198" s="143"/>
      <c r="BJ198" s="143"/>
      <c r="BK198" s="143"/>
      <c r="BL198" s="143"/>
      <c r="BM198" s="143"/>
      <c r="BN198" s="143"/>
      <c r="BO198" s="143"/>
      <c r="BP198" s="143"/>
      <c r="BQ198" s="143"/>
      <c r="BR198" s="143"/>
      <c r="BS198" s="143"/>
      <c r="BT198" s="86"/>
      <c r="BU198" s="86"/>
      <c r="BV198" s="86"/>
      <c r="BW198" s="86"/>
      <c r="BX198" s="86"/>
      <c r="BY198" s="86"/>
      <c r="BZ198" s="86"/>
      <c r="CA198" s="86"/>
      <c r="CB198" s="86"/>
    </row>
    <row r="199" spans="1:86" ht="18" customHeight="1" x14ac:dyDescent="0.25">
      <c r="A199" s="33"/>
      <c r="B199" s="33"/>
      <c r="C199" s="34"/>
      <c r="D199" s="5"/>
      <c r="E199" s="5" t="s">
        <v>225</v>
      </c>
      <c r="F199" s="155"/>
      <c r="G199" s="155"/>
      <c r="H199" s="155"/>
      <c r="I199" s="155"/>
      <c r="J199" s="155"/>
      <c r="K199" s="155"/>
      <c r="L199" s="155"/>
      <c r="M199" s="155"/>
      <c r="N199" s="155"/>
      <c r="O199" s="155"/>
      <c r="P199" s="155"/>
      <c r="Q199" s="155"/>
      <c r="R199" s="155"/>
      <c r="S199" s="155"/>
      <c r="T199" s="155"/>
      <c r="U199" s="155"/>
      <c r="V199" s="155"/>
      <c r="W199" s="155"/>
      <c r="X199" s="155"/>
      <c r="Y199" s="155"/>
      <c r="Z199" s="155"/>
      <c r="AA199" s="155"/>
      <c r="AB199" s="8"/>
      <c r="AD199" s="71" t="str">
        <f>IF(F199="","",IF(COUNTIF($AH$199:$AH$201,F199)&gt;0,1/COUNTIF($F$199:$F$201,F199),0))</f>
        <v/>
      </c>
      <c r="AE199" s="135" t="s">
        <v>197</v>
      </c>
      <c r="AF199" s="134">
        <v>1</v>
      </c>
      <c r="AH199" s="141" t="str">
        <f>IF(CH199="","",CH199)</f>
        <v>Holzschlägerung (über Zuwachs)</v>
      </c>
      <c r="BA199" s="147"/>
      <c r="BB199" s="147"/>
      <c r="BC199" s="91"/>
      <c r="BD199" s="143"/>
      <c r="BE199" s="143" t="s">
        <v>225</v>
      </c>
      <c r="BF199" s="162" t="s">
        <v>52</v>
      </c>
      <c r="BG199" s="162"/>
      <c r="BH199" s="162"/>
      <c r="BI199" s="162"/>
      <c r="BJ199" s="162"/>
      <c r="BK199" s="162"/>
      <c r="BL199" s="162"/>
      <c r="BM199" s="162"/>
      <c r="BN199" s="162"/>
      <c r="BO199" s="162"/>
      <c r="BP199" s="162"/>
      <c r="BQ199" s="162"/>
      <c r="BR199" s="162"/>
      <c r="BS199" s="162"/>
      <c r="BT199" s="162"/>
      <c r="BU199" s="162"/>
      <c r="BV199" s="162"/>
      <c r="BW199" s="162"/>
      <c r="BX199" s="162"/>
      <c r="BY199" s="162"/>
      <c r="BZ199" s="162"/>
      <c r="CA199" s="162"/>
      <c r="CB199" s="86"/>
      <c r="CD199" s="146">
        <v>1</v>
      </c>
      <c r="CE199" s="140" t="s">
        <v>197</v>
      </c>
      <c r="CF199" s="142">
        <v>1</v>
      </c>
      <c r="CH199" s="145" t="str">
        <f>BF199</f>
        <v>Holzschlägerung (über Zuwachs)</v>
      </c>
    </row>
    <row r="200" spans="1:86" ht="18" customHeight="1" x14ac:dyDescent="0.25">
      <c r="A200" s="33"/>
      <c r="B200" s="33"/>
      <c r="C200" s="34"/>
      <c r="D200" s="5"/>
      <c r="E200" s="5" t="s">
        <v>225</v>
      </c>
      <c r="F200" s="154"/>
      <c r="G200" s="154"/>
      <c r="H200" s="154"/>
      <c r="I200" s="154"/>
      <c r="J200" s="154"/>
      <c r="K200" s="154"/>
      <c r="L200" s="154"/>
      <c r="M200" s="154"/>
      <c r="N200" s="154"/>
      <c r="O200" s="154"/>
      <c r="P200" s="154"/>
      <c r="Q200" s="154"/>
      <c r="R200" s="154"/>
      <c r="S200" s="154"/>
      <c r="T200" s="154"/>
      <c r="U200" s="154"/>
      <c r="V200" s="154"/>
      <c r="W200" s="154"/>
      <c r="X200" s="154"/>
      <c r="Y200" s="154"/>
      <c r="Z200" s="154"/>
      <c r="AA200" s="154"/>
      <c r="AB200" s="8"/>
      <c r="AD200" s="71" t="str">
        <f>IF(F200="","",IF(COUNTIF($AH$199:$AH$201,F200)&gt;0,1/COUNTIF($F$199:$F$201,F200),0))</f>
        <v/>
      </c>
      <c r="AE200" s="135" t="s">
        <v>197</v>
      </c>
      <c r="AF200" s="134">
        <v>1</v>
      </c>
      <c r="AH200" s="141" t="str">
        <f>IF(CH200="","",CH200)</f>
        <v>Grund- und Bodenverkauf</v>
      </c>
      <c r="BA200" s="147"/>
      <c r="BB200" s="147"/>
      <c r="BC200" s="91"/>
      <c r="BD200" s="143"/>
      <c r="BE200" s="143" t="s">
        <v>225</v>
      </c>
      <c r="BF200" s="164" t="s">
        <v>53</v>
      </c>
      <c r="BG200" s="164"/>
      <c r="BH200" s="164"/>
      <c r="BI200" s="164"/>
      <c r="BJ200" s="164"/>
      <c r="BK200" s="164"/>
      <c r="BL200" s="164"/>
      <c r="BM200" s="164"/>
      <c r="BN200" s="164"/>
      <c r="BO200" s="164"/>
      <c r="BP200" s="164"/>
      <c r="BQ200" s="164"/>
      <c r="BR200" s="164"/>
      <c r="BS200" s="164"/>
      <c r="BT200" s="164"/>
      <c r="BU200" s="164"/>
      <c r="BV200" s="164"/>
      <c r="BW200" s="164"/>
      <c r="BX200" s="164"/>
      <c r="BY200" s="164"/>
      <c r="BZ200" s="164"/>
      <c r="CA200" s="164"/>
      <c r="CB200" s="86"/>
      <c r="CD200" s="146">
        <v>1</v>
      </c>
      <c r="CE200" s="140" t="s">
        <v>197</v>
      </c>
      <c r="CF200" s="142">
        <v>1</v>
      </c>
      <c r="CH200" s="145" t="str">
        <f>BF200</f>
        <v>Grund- und Bodenverkauf</v>
      </c>
    </row>
    <row r="201" spans="1:86" ht="18" customHeight="1" x14ac:dyDescent="0.25">
      <c r="A201" s="33"/>
      <c r="B201" s="33"/>
      <c r="C201" s="34"/>
      <c r="D201" s="5"/>
      <c r="E201" s="5" t="s">
        <v>225</v>
      </c>
      <c r="F201" s="154"/>
      <c r="G201" s="154"/>
      <c r="H201" s="154"/>
      <c r="I201" s="154"/>
      <c r="J201" s="154"/>
      <c r="K201" s="154"/>
      <c r="L201" s="154"/>
      <c r="M201" s="154"/>
      <c r="N201" s="154"/>
      <c r="O201" s="154"/>
      <c r="P201" s="154"/>
      <c r="Q201" s="154"/>
      <c r="R201" s="154"/>
      <c r="S201" s="154"/>
      <c r="T201" s="154"/>
      <c r="U201" s="154"/>
      <c r="V201" s="154"/>
      <c r="W201" s="154"/>
      <c r="X201" s="154"/>
      <c r="Y201" s="154"/>
      <c r="Z201" s="154"/>
      <c r="AA201" s="154"/>
      <c r="AB201" s="8"/>
      <c r="AD201" s="71" t="str">
        <f>IF(F201="","",IF(COUNTIF($AH$199:$AH$201,F201)&gt;0,1/COUNTIF($F$199:$F$201,F201),0))</f>
        <v/>
      </c>
      <c r="AE201" s="135" t="s">
        <v>197</v>
      </c>
      <c r="AF201" s="134">
        <v>1</v>
      </c>
      <c r="AH201" s="141" t="str">
        <f>IF(CH201="","",CH201)</f>
        <v>sonstiges Anlagevermögen verkaufen (Maschinen, Gebäude, Zuchtvieh)</v>
      </c>
      <c r="BA201" s="147"/>
      <c r="BB201" s="147"/>
      <c r="BC201" s="91"/>
      <c r="BD201" s="143"/>
      <c r="BE201" s="143" t="s">
        <v>225</v>
      </c>
      <c r="BF201" s="164" t="s">
        <v>54</v>
      </c>
      <c r="BG201" s="164"/>
      <c r="BH201" s="164"/>
      <c r="BI201" s="164"/>
      <c r="BJ201" s="164"/>
      <c r="BK201" s="164"/>
      <c r="BL201" s="164"/>
      <c r="BM201" s="164"/>
      <c r="BN201" s="164"/>
      <c r="BO201" s="164"/>
      <c r="BP201" s="164"/>
      <c r="BQ201" s="164"/>
      <c r="BR201" s="164"/>
      <c r="BS201" s="164"/>
      <c r="BT201" s="164"/>
      <c r="BU201" s="164"/>
      <c r="BV201" s="164"/>
      <c r="BW201" s="164"/>
      <c r="BX201" s="164"/>
      <c r="BY201" s="164"/>
      <c r="BZ201" s="164"/>
      <c r="CA201" s="164"/>
      <c r="CB201" s="86"/>
      <c r="CD201" s="146">
        <v>1</v>
      </c>
      <c r="CE201" s="140" t="s">
        <v>197</v>
      </c>
      <c r="CF201" s="142">
        <v>1</v>
      </c>
      <c r="CH201" s="145" t="str">
        <f>BF201</f>
        <v>sonstiges Anlagevermögen verkaufen (Maschinen, Gebäude, Zuchtvieh)</v>
      </c>
    </row>
    <row r="202" spans="1:86" ht="18" customHeight="1" x14ac:dyDescent="0.25">
      <c r="A202" s="33"/>
      <c r="B202" s="33"/>
      <c r="C202" s="34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8"/>
      <c r="U202" s="8"/>
      <c r="V202" s="8"/>
      <c r="W202" s="8"/>
      <c r="X202" s="8"/>
      <c r="Y202" s="8"/>
      <c r="Z202" s="8"/>
      <c r="AA202" s="8"/>
      <c r="AB202" s="8"/>
      <c r="BA202" s="147"/>
      <c r="BB202" s="147"/>
      <c r="BC202" s="91"/>
      <c r="BD202" s="143"/>
      <c r="BE202" s="143"/>
      <c r="BF202" s="143"/>
      <c r="BG202" s="143"/>
      <c r="BH202" s="143"/>
      <c r="BI202" s="143"/>
      <c r="BJ202" s="143"/>
      <c r="BK202" s="143"/>
      <c r="BL202" s="143"/>
      <c r="BM202" s="143"/>
      <c r="BN202" s="143"/>
      <c r="BO202" s="143"/>
      <c r="BP202" s="143"/>
      <c r="BQ202" s="143"/>
      <c r="BR202" s="143"/>
      <c r="BS202" s="143"/>
      <c r="BT202" s="86"/>
      <c r="BU202" s="86"/>
      <c r="BV202" s="86"/>
      <c r="BW202" s="86"/>
      <c r="BX202" s="86"/>
      <c r="BY202" s="86"/>
      <c r="BZ202" s="86"/>
      <c r="CA202" s="86"/>
      <c r="CB202" s="86"/>
    </row>
    <row r="203" spans="1:86" ht="42" customHeight="1" x14ac:dyDescent="0.25">
      <c r="A203" s="33"/>
      <c r="B203" s="33"/>
      <c r="C203" s="56" t="s">
        <v>204</v>
      </c>
      <c r="D203" s="156" t="s">
        <v>291</v>
      </c>
      <c r="E203" s="156"/>
      <c r="F203" s="156"/>
      <c r="G203" s="156"/>
      <c r="H203" s="156"/>
      <c r="I203" s="156"/>
      <c r="J203" s="156"/>
      <c r="K203" s="156"/>
      <c r="L203" s="156"/>
      <c r="M203" s="156"/>
      <c r="N203" s="156"/>
      <c r="O203" s="156"/>
      <c r="P203" s="156"/>
      <c r="Q203" s="156"/>
      <c r="R203" s="156"/>
      <c r="S203" s="156"/>
      <c r="T203" s="156"/>
      <c r="U203" s="156"/>
      <c r="V203" s="156"/>
      <c r="W203" s="156"/>
      <c r="X203" s="156"/>
      <c r="Y203" s="156"/>
      <c r="Z203" s="156"/>
      <c r="AA203" s="156"/>
      <c r="AB203" s="156"/>
      <c r="BA203" s="147"/>
      <c r="BB203" s="147"/>
      <c r="BC203" s="90" t="s">
        <v>205</v>
      </c>
      <c r="BD203" s="166" t="s">
        <v>189</v>
      </c>
      <c r="BE203" s="166"/>
      <c r="BF203" s="166"/>
      <c r="BG203" s="166"/>
      <c r="BH203" s="166"/>
      <c r="BI203" s="166"/>
      <c r="BJ203" s="166"/>
      <c r="BK203" s="166"/>
      <c r="BL203" s="166"/>
      <c r="BM203" s="166"/>
      <c r="BN203" s="166"/>
      <c r="BO203" s="166"/>
      <c r="BP203" s="166"/>
      <c r="BQ203" s="166"/>
      <c r="BR203" s="166"/>
      <c r="BS203" s="166"/>
      <c r="BT203" s="166"/>
      <c r="BU203" s="166"/>
      <c r="BV203" s="166"/>
      <c r="BW203" s="166"/>
      <c r="BX203" s="166"/>
      <c r="BY203" s="166"/>
      <c r="BZ203" s="166"/>
      <c r="CA203" s="166"/>
      <c r="CB203" s="166"/>
    </row>
    <row r="204" spans="1:86" ht="18" customHeight="1" x14ac:dyDescent="0.25">
      <c r="A204" s="33"/>
      <c r="B204" s="33"/>
      <c r="C204" s="34"/>
      <c r="D204" s="5" t="s">
        <v>225</v>
      </c>
      <c r="E204" s="155"/>
      <c r="F204" s="155"/>
      <c r="G204" s="155"/>
      <c r="H204" s="155"/>
      <c r="I204" s="155"/>
      <c r="J204" s="155"/>
      <c r="K204" s="155"/>
      <c r="L204" s="155"/>
      <c r="M204" s="155"/>
      <c r="N204" s="155"/>
      <c r="O204" s="155"/>
      <c r="P204" s="155"/>
      <c r="Q204" s="155"/>
      <c r="R204" s="155"/>
      <c r="S204" s="155"/>
      <c r="T204" s="155"/>
      <c r="U204" s="155"/>
      <c r="V204" s="155"/>
      <c r="W204" s="155"/>
      <c r="X204" s="155"/>
      <c r="Y204" s="155"/>
      <c r="Z204" s="155"/>
      <c r="AA204" s="155"/>
      <c r="AB204" s="8"/>
      <c r="AD204" s="71" t="str">
        <f>IF(E204="","",IF(COUNTIF($AH$204:$AH$206,E204)&gt;0,1/COUNTIF($E$204:$E$206,E204),0))</f>
        <v/>
      </c>
      <c r="AE204" s="135" t="s">
        <v>197</v>
      </c>
      <c r="AF204" s="134">
        <v>1</v>
      </c>
      <c r="AH204" s="141" t="str">
        <f>IF(CH204="","",CH204)</f>
        <v>so kurz wie möglich sein (Zinsen sparen)</v>
      </c>
      <c r="BA204" s="147"/>
      <c r="BB204" s="147"/>
      <c r="BC204" s="91"/>
      <c r="BD204" s="143" t="s">
        <v>225</v>
      </c>
      <c r="BE204" s="162" t="s">
        <v>89</v>
      </c>
      <c r="BF204" s="162"/>
      <c r="BG204" s="162"/>
      <c r="BH204" s="162"/>
      <c r="BI204" s="162"/>
      <c r="BJ204" s="162"/>
      <c r="BK204" s="162"/>
      <c r="BL204" s="162"/>
      <c r="BM204" s="162"/>
      <c r="BN204" s="162"/>
      <c r="BO204" s="162"/>
      <c r="BP204" s="162"/>
      <c r="BQ204" s="162"/>
      <c r="BR204" s="162"/>
      <c r="BS204" s="162"/>
      <c r="BT204" s="162"/>
      <c r="BU204" s="162"/>
      <c r="BV204" s="162"/>
      <c r="BW204" s="162"/>
      <c r="BX204" s="162"/>
      <c r="BY204" s="162"/>
      <c r="BZ204" s="162"/>
      <c r="CA204" s="162"/>
      <c r="CB204" s="86"/>
      <c r="CD204" s="146">
        <v>1</v>
      </c>
      <c r="CE204" s="140" t="s">
        <v>197</v>
      </c>
      <c r="CF204" s="142">
        <v>1</v>
      </c>
      <c r="CH204" s="145" t="str">
        <f>BE204</f>
        <v>so kurz wie möglich sein (Zinsen sparen)</v>
      </c>
    </row>
    <row r="205" spans="1:86" ht="18" customHeight="1" x14ac:dyDescent="0.25">
      <c r="A205" s="33"/>
      <c r="B205" s="33"/>
      <c r="C205" s="34"/>
      <c r="D205" s="5" t="s">
        <v>225</v>
      </c>
      <c r="E205" s="154"/>
      <c r="F205" s="154"/>
      <c r="G205" s="154"/>
      <c r="H205" s="154"/>
      <c r="I205" s="154"/>
      <c r="J205" s="154"/>
      <c r="K205" s="154"/>
      <c r="L205" s="154"/>
      <c r="M205" s="154"/>
      <c r="N205" s="154"/>
      <c r="O205" s="154"/>
      <c r="P205" s="154"/>
      <c r="Q205" s="154"/>
      <c r="R205" s="154"/>
      <c r="S205" s="154"/>
      <c r="T205" s="154"/>
      <c r="U205" s="154"/>
      <c r="V205" s="154"/>
      <c r="W205" s="154"/>
      <c r="X205" s="154"/>
      <c r="Y205" s="154"/>
      <c r="Z205" s="154"/>
      <c r="AA205" s="154"/>
      <c r="AB205" s="8"/>
      <c r="AD205" s="71" t="str">
        <f>IF(E205="","",IF(COUNTIF($AH$204:$AH$206,E205)&gt;0,1/COUNTIF($E$204:$E$206,E205),0))</f>
        <v/>
      </c>
      <c r="AE205" s="135" t="s">
        <v>197</v>
      </c>
      <c r="AF205" s="134">
        <v>1</v>
      </c>
      <c r="AH205" s="141" t="str">
        <f>IF(CH205="","",CH205)</f>
        <v>nicht länger als Nutzungsdauer der Investition sein (Richtwert ½ ND)</v>
      </c>
      <c r="BA205" s="147"/>
      <c r="BB205" s="147"/>
      <c r="BC205" s="91"/>
      <c r="BD205" s="143" t="s">
        <v>225</v>
      </c>
      <c r="BE205" s="164" t="s">
        <v>90</v>
      </c>
      <c r="BF205" s="164"/>
      <c r="BG205" s="164"/>
      <c r="BH205" s="164"/>
      <c r="BI205" s="164"/>
      <c r="BJ205" s="164"/>
      <c r="BK205" s="164"/>
      <c r="BL205" s="164"/>
      <c r="BM205" s="164"/>
      <c r="BN205" s="164"/>
      <c r="BO205" s="164"/>
      <c r="BP205" s="164"/>
      <c r="BQ205" s="164"/>
      <c r="BR205" s="164"/>
      <c r="BS205" s="164"/>
      <c r="BT205" s="164"/>
      <c r="BU205" s="164"/>
      <c r="BV205" s="164"/>
      <c r="BW205" s="164"/>
      <c r="BX205" s="164"/>
      <c r="BY205" s="164"/>
      <c r="BZ205" s="164"/>
      <c r="CA205" s="164"/>
      <c r="CB205" s="86"/>
      <c r="CD205" s="146">
        <v>1</v>
      </c>
      <c r="CE205" s="140" t="s">
        <v>197</v>
      </c>
      <c r="CF205" s="142">
        <v>1</v>
      </c>
      <c r="CH205" s="145" t="str">
        <f>BE205</f>
        <v>nicht länger als Nutzungsdauer der Investition sein (Richtwert ½ ND)</v>
      </c>
    </row>
    <row r="206" spans="1:86" ht="18" customHeight="1" x14ac:dyDescent="0.25">
      <c r="A206" s="33"/>
      <c r="B206" s="33"/>
      <c r="C206" s="34"/>
      <c r="D206" s="5" t="s">
        <v>225</v>
      </c>
      <c r="E206" s="154"/>
      <c r="F206" s="154"/>
      <c r="G206" s="154"/>
      <c r="H206" s="154"/>
      <c r="I206" s="154"/>
      <c r="J206" s="154"/>
      <c r="K206" s="154"/>
      <c r="L206" s="154"/>
      <c r="M206" s="154"/>
      <c r="N206" s="154"/>
      <c r="O206" s="154"/>
      <c r="P206" s="154"/>
      <c r="Q206" s="154"/>
      <c r="R206" s="154"/>
      <c r="S206" s="154"/>
      <c r="T206" s="154"/>
      <c r="U206" s="154"/>
      <c r="V206" s="154"/>
      <c r="W206" s="154"/>
      <c r="X206" s="154"/>
      <c r="Y206" s="154"/>
      <c r="Z206" s="154"/>
      <c r="AA206" s="154"/>
      <c r="AB206" s="8"/>
      <c r="AD206" s="71" t="str">
        <f>IF(E206="","",IF(COUNTIF($AH$204:$AH$206,E206)&gt;0,1/COUNTIF($E$204:$E$206,E206),0))</f>
        <v/>
      </c>
      <c r="AE206" s="135" t="s">
        <v>197</v>
      </c>
      <c r="AF206" s="134">
        <v>1</v>
      </c>
      <c r="AH206" s="141" t="str">
        <f>IF(CH206="","",CH206)</f>
        <v>bei langfristigen Darlehen nicht mehr als 20 bis 25 Jahre</v>
      </c>
      <c r="BA206" s="147"/>
      <c r="BB206" s="147"/>
      <c r="BC206" s="91"/>
      <c r="BD206" s="143" t="s">
        <v>225</v>
      </c>
      <c r="BE206" s="164" t="s">
        <v>91</v>
      </c>
      <c r="BF206" s="164"/>
      <c r="BG206" s="164"/>
      <c r="BH206" s="164"/>
      <c r="BI206" s="164"/>
      <c r="BJ206" s="164"/>
      <c r="BK206" s="164"/>
      <c r="BL206" s="164"/>
      <c r="BM206" s="164"/>
      <c r="BN206" s="164"/>
      <c r="BO206" s="164"/>
      <c r="BP206" s="164"/>
      <c r="BQ206" s="164"/>
      <c r="BR206" s="164"/>
      <c r="BS206" s="164"/>
      <c r="BT206" s="164"/>
      <c r="BU206" s="164"/>
      <c r="BV206" s="164"/>
      <c r="BW206" s="164"/>
      <c r="BX206" s="164"/>
      <c r="BY206" s="164"/>
      <c r="BZ206" s="164"/>
      <c r="CA206" s="164"/>
      <c r="CB206" s="86"/>
      <c r="CD206" s="146">
        <v>1</v>
      </c>
      <c r="CE206" s="140" t="s">
        <v>197</v>
      </c>
      <c r="CF206" s="142">
        <v>1</v>
      </c>
      <c r="CH206" s="145" t="str">
        <f>BE206</f>
        <v>bei langfristigen Darlehen nicht mehr als 20 bis 25 Jahre</v>
      </c>
    </row>
    <row r="207" spans="1:86" ht="18" customHeight="1" x14ac:dyDescent="0.25">
      <c r="A207" s="33"/>
      <c r="B207" s="33"/>
      <c r="C207" s="34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8"/>
      <c r="U207" s="8"/>
      <c r="V207" s="8"/>
      <c r="W207" s="8"/>
      <c r="X207" s="8"/>
      <c r="Y207" s="8"/>
      <c r="Z207" s="8"/>
      <c r="AA207" s="8"/>
      <c r="AB207" s="8"/>
      <c r="BA207" s="147"/>
      <c r="BB207" s="147"/>
      <c r="BC207" s="91"/>
      <c r="BD207" s="143"/>
      <c r="BE207" s="143"/>
      <c r="BF207" s="143"/>
      <c r="BG207" s="143"/>
      <c r="BH207" s="143"/>
      <c r="BI207" s="143"/>
      <c r="BJ207" s="143"/>
      <c r="BK207" s="143"/>
      <c r="BL207" s="143"/>
      <c r="BM207" s="143"/>
      <c r="BN207" s="143"/>
      <c r="BO207" s="143"/>
      <c r="BP207" s="143"/>
      <c r="BQ207" s="143"/>
      <c r="BR207" s="143"/>
      <c r="BS207" s="143"/>
      <c r="BT207" s="86"/>
      <c r="BU207" s="86"/>
      <c r="BV207" s="86"/>
      <c r="BW207" s="86"/>
      <c r="BX207" s="86"/>
      <c r="BY207" s="86"/>
      <c r="BZ207" s="86"/>
      <c r="CA207" s="86"/>
      <c r="CB207" s="86"/>
    </row>
    <row r="208" spans="1:86" ht="36" customHeight="1" x14ac:dyDescent="0.25">
      <c r="A208" s="33"/>
      <c r="B208" s="33"/>
      <c r="C208" s="56" t="s">
        <v>205</v>
      </c>
      <c r="D208" s="156" t="s">
        <v>290</v>
      </c>
      <c r="E208" s="156"/>
      <c r="F208" s="156"/>
      <c r="G208" s="156"/>
      <c r="H208" s="156"/>
      <c r="I208" s="156"/>
      <c r="J208" s="156"/>
      <c r="K208" s="156"/>
      <c r="L208" s="156"/>
      <c r="M208" s="156"/>
      <c r="N208" s="156"/>
      <c r="O208" s="156"/>
      <c r="P208" s="156"/>
      <c r="Q208" s="156"/>
      <c r="R208" s="156"/>
      <c r="S208" s="156"/>
      <c r="T208" s="156"/>
      <c r="U208" s="156"/>
      <c r="V208" s="156"/>
      <c r="W208" s="156"/>
      <c r="X208" s="156"/>
      <c r="Y208" s="156"/>
      <c r="Z208" s="156"/>
      <c r="AA208" s="156"/>
      <c r="AB208" s="156"/>
      <c r="BA208" s="147"/>
      <c r="BB208" s="147"/>
      <c r="BC208" s="90" t="s">
        <v>204</v>
      </c>
      <c r="BD208" s="166" t="s">
        <v>188</v>
      </c>
      <c r="BE208" s="166"/>
      <c r="BF208" s="166"/>
      <c r="BG208" s="166"/>
      <c r="BH208" s="166"/>
      <c r="BI208" s="166"/>
      <c r="BJ208" s="166"/>
      <c r="BK208" s="166"/>
      <c r="BL208" s="166"/>
      <c r="BM208" s="166"/>
      <c r="BN208" s="166"/>
      <c r="BO208" s="166"/>
      <c r="BP208" s="166"/>
      <c r="BQ208" s="166"/>
      <c r="BR208" s="166"/>
      <c r="BS208" s="166"/>
      <c r="BT208" s="166"/>
      <c r="BU208" s="166"/>
      <c r="BV208" s="166"/>
      <c r="BW208" s="166"/>
      <c r="BX208" s="166"/>
      <c r="BY208" s="166"/>
      <c r="BZ208" s="166"/>
      <c r="CA208" s="166"/>
      <c r="CB208" s="166"/>
    </row>
    <row r="209" spans="1:86" ht="18" customHeight="1" x14ac:dyDescent="0.25">
      <c r="A209" s="33"/>
      <c r="B209" s="33"/>
      <c r="C209" s="34"/>
      <c r="D209" s="57" t="s">
        <v>225</v>
      </c>
      <c r="E209" s="4" t="s">
        <v>170</v>
      </c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8"/>
      <c r="V209" s="8"/>
      <c r="W209" s="8"/>
      <c r="X209" s="8"/>
      <c r="Y209" s="8"/>
      <c r="Z209" s="8"/>
      <c r="AA209" s="8"/>
      <c r="AB209" s="8"/>
      <c r="BA209" s="147"/>
      <c r="BB209" s="147"/>
      <c r="BC209" s="91"/>
      <c r="BD209" s="109" t="s">
        <v>225</v>
      </c>
      <c r="BE209" s="92" t="s">
        <v>170</v>
      </c>
      <c r="BF209" s="143"/>
      <c r="BG209" s="143"/>
      <c r="BH209" s="143"/>
      <c r="BI209" s="143"/>
      <c r="BJ209" s="143"/>
      <c r="BK209" s="143"/>
      <c r="BL209" s="143"/>
      <c r="BM209" s="143"/>
      <c r="BN209" s="143"/>
      <c r="BO209" s="143"/>
      <c r="BP209" s="143"/>
      <c r="BQ209" s="143"/>
      <c r="BR209" s="143"/>
      <c r="BS209" s="143"/>
      <c r="BT209" s="143"/>
      <c r="BU209" s="86"/>
      <c r="BV209" s="86"/>
      <c r="BW209" s="86"/>
      <c r="BX209" s="86"/>
      <c r="BY209" s="86"/>
      <c r="BZ209" s="86"/>
      <c r="CA209" s="86"/>
      <c r="CB209" s="86"/>
    </row>
    <row r="210" spans="1:86" ht="18" customHeight="1" x14ac:dyDescent="0.25">
      <c r="A210" s="33"/>
      <c r="B210" s="33"/>
      <c r="C210" s="34"/>
      <c r="D210" s="5"/>
      <c r="E210" s="5" t="s">
        <v>106</v>
      </c>
      <c r="F210" s="155"/>
      <c r="G210" s="155"/>
      <c r="H210" s="155"/>
      <c r="I210" s="155"/>
      <c r="J210" s="155"/>
      <c r="K210" s="155"/>
      <c r="L210" s="155"/>
      <c r="M210" s="155"/>
      <c r="N210" s="155"/>
      <c r="O210" s="155"/>
      <c r="P210" s="155"/>
      <c r="Q210" s="155"/>
      <c r="R210" s="155"/>
      <c r="S210" s="155"/>
      <c r="T210" s="155"/>
      <c r="U210" s="155"/>
      <c r="V210" s="155"/>
      <c r="W210" s="155"/>
      <c r="X210" s="8"/>
      <c r="Y210" s="8"/>
      <c r="Z210" s="8"/>
      <c r="AA210" s="8"/>
      <c r="AB210" s="8"/>
      <c r="AD210" s="71" t="str">
        <f>IF(F210="","",SUM(IF(AH210="",0,IF(AH210=CH210,1,0)),IF(AI210="",0,IF(AI210=CI210,1,0)),IF(AJ210="",0,IF(AJ210=CJ210,1,0)),IF(AK210="",0,IF(AK210=CK210,1,0))))</f>
        <v/>
      </c>
      <c r="AE210" s="135" t="s">
        <v>197</v>
      </c>
      <c r="AF210" s="134">
        <v>1</v>
      </c>
      <c r="AH210" s="72">
        <f>F210</f>
        <v>0</v>
      </c>
      <c r="AI210" s="138"/>
      <c r="AJ210" s="138"/>
      <c r="AK210" s="138"/>
      <c r="BA210" s="147"/>
      <c r="BB210" s="147"/>
      <c r="BC210" s="91"/>
      <c r="BD210" s="143"/>
      <c r="BE210" s="143" t="s">
        <v>106</v>
      </c>
      <c r="BF210" s="162" t="s">
        <v>146</v>
      </c>
      <c r="BG210" s="162"/>
      <c r="BH210" s="162"/>
      <c r="BI210" s="162"/>
      <c r="BJ210" s="162"/>
      <c r="BK210" s="162"/>
      <c r="BL210" s="162"/>
      <c r="BM210" s="162"/>
      <c r="BN210" s="162"/>
      <c r="BO210" s="162"/>
      <c r="BP210" s="162"/>
      <c r="BQ210" s="162"/>
      <c r="BR210" s="162"/>
      <c r="BS210" s="162"/>
      <c r="BT210" s="162"/>
      <c r="BU210" s="162"/>
      <c r="BV210" s="162"/>
      <c r="BW210" s="163"/>
      <c r="BX210" s="86"/>
      <c r="BY210" s="86"/>
      <c r="BZ210" s="86"/>
      <c r="CA210" s="86"/>
      <c r="CB210" s="86"/>
      <c r="CD210" s="146">
        <v>1</v>
      </c>
      <c r="CE210" s="140" t="s">
        <v>197</v>
      </c>
      <c r="CF210" s="142">
        <v>1</v>
      </c>
      <c r="CH210" s="145" t="str">
        <f>BF210</f>
        <v>Kontokorrentkredit</v>
      </c>
    </row>
    <row r="211" spans="1:86" ht="9.9499999999999993" customHeight="1" x14ac:dyDescent="0.25">
      <c r="A211" s="33"/>
      <c r="B211" s="33"/>
      <c r="C211" s="34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8"/>
      <c r="U211" s="8"/>
      <c r="V211" s="8"/>
      <c r="W211" s="8"/>
      <c r="X211" s="8"/>
      <c r="Y211" s="8"/>
      <c r="Z211" s="8"/>
      <c r="AA211" s="8"/>
      <c r="AB211" s="8"/>
      <c r="BA211" s="147"/>
      <c r="BB211" s="147"/>
      <c r="BC211" s="91"/>
      <c r="BD211" s="143"/>
      <c r="BE211" s="143"/>
      <c r="BF211" s="143"/>
      <c r="BG211" s="143"/>
      <c r="BH211" s="143"/>
      <c r="BI211" s="143"/>
      <c r="BJ211" s="143"/>
      <c r="BK211" s="143"/>
      <c r="BL211" s="143"/>
      <c r="BM211" s="143"/>
      <c r="BN211" s="143"/>
      <c r="BO211" s="143"/>
      <c r="BP211" s="143"/>
      <c r="BQ211" s="143"/>
      <c r="BR211" s="143"/>
      <c r="BS211" s="143"/>
      <c r="BT211" s="86"/>
      <c r="BU211" s="86"/>
      <c r="BV211" s="86"/>
      <c r="BW211" s="86"/>
      <c r="BX211" s="86"/>
      <c r="BY211" s="86"/>
      <c r="BZ211" s="86"/>
      <c r="CA211" s="86"/>
      <c r="CB211" s="86"/>
    </row>
    <row r="212" spans="1:86" ht="18" customHeight="1" x14ac:dyDescent="0.25">
      <c r="A212" s="33"/>
      <c r="B212" s="33"/>
      <c r="C212" s="34"/>
      <c r="D212" s="5" t="s">
        <v>225</v>
      </c>
      <c r="E212" s="4" t="s">
        <v>231</v>
      </c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8"/>
      <c r="U212" s="8"/>
      <c r="V212" s="8"/>
      <c r="W212" s="8"/>
      <c r="X212" s="8"/>
      <c r="Y212" s="8"/>
      <c r="Z212" s="8"/>
      <c r="AA212" s="8"/>
      <c r="AB212" s="8"/>
      <c r="BA212" s="147"/>
      <c r="BB212" s="147"/>
      <c r="BC212" s="91"/>
      <c r="BD212" s="143" t="s">
        <v>225</v>
      </c>
      <c r="BE212" s="92" t="s">
        <v>231</v>
      </c>
      <c r="BF212" s="143"/>
      <c r="BG212" s="143"/>
      <c r="BH212" s="143"/>
      <c r="BI212" s="143"/>
      <c r="BJ212" s="143"/>
      <c r="BK212" s="143"/>
      <c r="BL212" s="143"/>
      <c r="BM212" s="143"/>
      <c r="BN212" s="143"/>
      <c r="BO212" s="143"/>
      <c r="BP212" s="143"/>
      <c r="BQ212" s="143"/>
      <c r="BR212" s="143"/>
      <c r="BS212" s="143"/>
      <c r="BT212" s="86"/>
      <c r="BU212" s="86"/>
      <c r="BV212" s="86"/>
      <c r="BW212" s="86"/>
      <c r="BX212" s="86"/>
      <c r="BY212" s="86"/>
      <c r="BZ212" s="86"/>
      <c r="CA212" s="86"/>
      <c r="CB212" s="86"/>
    </row>
    <row r="213" spans="1:86" ht="18" customHeight="1" x14ac:dyDescent="0.25">
      <c r="A213" s="33"/>
      <c r="B213" s="33"/>
      <c r="C213" s="34"/>
      <c r="D213" s="8"/>
      <c r="E213" s="5" t="s">
        <v>225</v>
      </c>
      <c r="F213" s="155"/>
      <c r="G213" s="155"/>
      <c r="H213" s="155"/>
      <c r="I213" s="155"/>
      <c r="J213" s="155"/>
      <c r="K213" s="155"/>
      <c r="L213" s="155"/>
      <c r="M213" s="155"/>
      <c r="N213" s="155"/>
      <c r="O213" s="155"/>
      <c r="P213" s="155"/>
      <c r="Q213" s="155"/>
      <c r="R213" s="155"/>
      <c r="S213" s="155"/>
      <c r="T213" s="155"/>
      <c r="U213" s="155"/>
      <c r="V213" s="155"/>
      <c r="W213" s="155"/>
      <c r="X213" s="155"/>
      <c r="Y213" s="155"/>
      <c r="Z213" s="155"/>
      <c r="AA213" s="155"/>
      <c r="AB213" s="8"/>
      <c r="AD213" s="71" t="str">
        <f>IF(F213="","",IF(COUNTIF($AH$213:$AH$214,F213)&gt;0,1/COUNTIF($F$213:$F$214,F213),0))</f>
        <v/>
      </c>
      <c r="AE213" s="135" t="s">
        <v>197</v>
      </c>
      <c r="AF213" s="134">
        <v>1</v>
      </c>
      <c r="AH213" s="141" t="str">
        <f>IF(CH213="","",CH213)</f>
        <v>Kredit kann immer wieder beansprucht und zurückbezahlt werden</v>
      </c>
      <c r="BA213" s="147"/>
      <c r="BB213" s="147"/>
      <c r="BC213" s="91"/>
      <c r="BD213" s="86"/>
      <c r="BE213" s="143" t="s">
        <v>225</v>
      </c>
      <c r="BF213" s="162" t="s">
        <v>151</v>
      </c>
      <c r="BG213" s="162"/>
      <c r="BH213" s="162"/>
      <c r="BI213" s="162"/>
      <c r="BJ213" s="162"/>
      <c r="BK213" s="162"/>
      <c r="BL213" s="162"/>
      <c r="BM213" s="162"/>
      <c r="BN213" s="162"/>
      <c r="BO213" s="162"/>
      <c r="BP213" s="162"/>
      <c r="BQ213" s="162"/>
      <c r="BR213" s="162"/>
      <c r="BS213" s="162"/>
      <c r="BT213" s="162"/>
      <c r="BU213" s="162"/>
      <c r="BV213" s="162"/>
      <c r="BW213" s="162"/>
      <c r="BX213" s="162"/>
      <c r="BY213" s="162"/>
      <c r="BZ213" s="162"/>
      <c r="CA213" s="162"/>
      <c r="CB213" s="86"/>
      <c r="CD213" s="146">
        <v>1</v>
      </c>
      <c r="CE213" s="140" t="s">
        <v>197</v>
      </c>
      <c r="CF213" s="142">
        <v>1</v>
      </c>
      <c r="CH213" s="145" t="str">
        <f>BF213</f>
        <v>Kredit kann immer wieder beansprucht und zurückbezahlt werden</v>
      </c>
    </row>
    <row r="214" spans="1:86" ht="18" customHeight="1" x14ac:dyDescent="0.25">
      <c r="A214" s="33"/>
      <c r="B214" s="33"/>
      <c r="C214" s="34"/>
      <c r="D214" s="8"/>
      <c r="E214" s="5" t="s">
        <v>225</v>
      </c>
      <c r="F214" s="154"/>
      <c r="G214" s="154"/>
      <c r="H214" s="154"/>
      <c r="I214" s="154"/>
      <c r="J214" s="154"/>
      <c r="K214" s="154"/>
      <c r="L214" s="154"/>
      <c r="M214" s="154"/>
      <c r="N214" s="154"/>
      <c r="O214" s="154"/>
      <c r="P214" s="154"/>
      <c r="Q214" s="154"/>
      <c r="R214" s="154"/>
      <c r="S214" s="154"/>
      <c r="T214" s="154"/>
      <c r="U214" s="154"/>
      <c r="V214" s="154"/>
      <c r="W214" s="154"/>
      <c r="X214" s="154"/>
      <c r="Y214" s="154"/>
      <c r="Z214" s="154"/>
      <c r="AA214" s="154"/>
      <c r="AB214" s="8"/>
      <c r="AD214" s="71" t="str">
        <f>IF(F214="","",IF(COUNTIF($AH$213:$AH$214,F214)&gt;0,1/COUNTIF($F$213:$F$214,F214),0))</f>
        <v/>
      </c>
      <c r="AE214" s="135" t="s">
        <v>197</v>
      </c>
      <c r="AF214" s="134">
        <v>1</v>
      </c>
      <c r="AH214" s="141" t="str">
        <f>IF(CH214="","",CH214)</f>
        <v>kann der finanziellen Situation des Betriebes angepasst werden</v>
      </c>
      <c r="BA214" s="147"/>
      <c r="BB214" s="147"/>
      <c r="BC214" s="91"/>
      <c r="BD214" s="86"/>
      <c r="BE214" s="143" t="s">
        <v>225</v>
      </c>
      <c r="BF214" s="164" t="s">
        <v>152</v>
      </c>
      <c r="BG214" s="164"/>
      <c r="BH214" s="164"/>
      <c r="BI214" s="164"/>
      <c r="BJ214" s="164"/>
      <c r="BK214" s="164"/>
      <c r="BL214" s="164"/>
      <c r="BM214" s="164"/>
      <c r="BN214" s="164"/>
      <c r="BO214" s="164"/>
      <c r="BP214" s="164"/>
      <c r="BQ214" s="164"/>
      <c r="BR214" s="164"/>
      <c r="BS214" s="164"/>
      <c r="BT214" s="164"/>
      <c r="BU214" s="164"/>
      <c r="BV214" s="164"/>
      <c r="BW214" s="164"/>
      <c r="BX214" s="164"/>
      <c r="BY214" s="164"/>
      <c r="BZ214" s="164"/>
      <c r="CA214" s="164"/>
      <c r="CB214" s="86"/>
      <c r="CD214" s="146">
        <v>1</v>
      </c>
      <c r="CE214" s="140" t="s">
        <v>197</v>
      </c>
      <c r="CF214" s="142">
        <v>1</v>
      </c>
      <c r="CH214" s="145" t="str">
        <f>BF214</f>
        <v>kann der finanziellen Situation des Betriebes angepasst werden</v>
      </c>
    </row>
    <row r="215" spans="1:86" ht="9.9499999999999993" customHeight="1" x14ac:dyDescent="0.25">
      <c r="A215" s="33"/>
      <c r="B215" s="33"/>
      <c r="C215" s="34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8"/>
      <c r="V215" s="8"/>
      <c r="W215" s="8"/>
      <c r="X215" s="8"/>
      <c r="Y215" s="8"/>
      <c r="Z215" s="8"/>
      <c r="AA215" s="8"/>
      <c r="AB215" s="8"/>
      <c r="BA215" s="147"/>
      <c r="BB215" s="147"/>
      <c r="BC215" s="91"/>
      <c r="BD215" s="143"/>
      <c r="BE215" s="143"/>
      <c r="BF215" s="143"/>
      <c r="BG215" s="143"/>
      <c r="BH215" s="143"/>
      <c r="BI215" s="143"/>
      <c r="BJ215" s="143"/>
      <c r="BK215" s="143"/>
      <c r="BL215" s="143"/>
      <c r="BM215" s="143"/>
      <c r="BN215" s="143"/>
      <c r="BO215" s="143"/>
      <c r="BP215" s="143"/>
      <c r="BQ215" s="143"/>
      <c r="BR215" s="143"/>
      <c r="BS215" s="143"/>
      <c r="BT215" s="143"/>
      <c r="BU215" s="86"/>
      <c r="BV215" s="86"/>
      <c r="BW215" s="86"/>
      <c r="BX215" s="86"/>
      <c r="BY215" s="86"/>
      <c r="BZ215" s="86"/>
      <c r="CA215" s="86"/>
      <c r="CB215" s="86"/>
    </row>
    <row r="216" spans="1:86" ht="18" customHeight="1" x14ac:dyDescent="0.25">
      <c r="A216" s="33"/>
      <c r="B216" s="33"/>
      <c r="C216" s="34"/>
      <c r="D216" s="5" t="s">
        <v>225</v>
      </c>
      <c r="E216" s="4" t="s">
        <v>171</v>
      </c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8"/>
      <c r="V216" s="8"/>
      <c r="W216" s="8"/>
      <c r="X216" s="8"/>
      <c r="Y216" s="8"/>
      <c r="Z216" s="8"/>
      <c r="AA216" s="8"/>
      <c r="AB216" s="8"/>
      <c r="BA216" s="147"/>
      <c r="BB216" s="147"/>
      <c r="BC216" s="91"/>
      <c r="BD216" s="143" t="s">
        <v>225</v>
      </c>
      <c r="BE216" s="92" t="s">
        <v>171</v>
      </c>
      <c r="BF216" s="143"/>
      <c r="BG216" s="143"/>
      <c r="BH216" s="143"/>
      <c r="BI216" s="143"/>
      <c r="BJ216" s="143"/>
      <c r="BK216" s="143"/>
      <c r="BL216" s="143"/>
      <c r="BM216" s="143"/>
      <c r="BN216" s="143"/>
      <c r="BO216" s="143"/>
      <c r="BP216" s="143"/>
      <c r="BQ216" s="143"/>
      <c r="BR216" s="143"/>
      <c r="BS216" s="143"/>
      <c r="BT216" s="143"/>
      <c r="BU216" s="86"/>
      <c r="BV216" s="86"/>
      <c r="BW216" s="86"/>
      <c r="BX216" s="86"/>
      <c r="BY216" s="86"/>
      <c r="BZ216" s="86"/>
      <c r="CA216" s="86"/>
      <c r="CB216" s="86"/>
    </row>
    <row r="217" spans="1:86" ht="18" customHeight="1" x14ac:dyDescent="0.25">
      <c r="A217" s="33"/>
      <c r="B217" s="33"/>
      <c r="C217" s="34"/>
      <c r="D217" s="13"/>
      <c r="E217" s="5" t="s">
        <v>106</v>
      </c>
      <c r="F217" s="137" t="s">
        <v>274</v>
      </c>
      <c r="L217" s="155"/>
      <c r="M217" s="155"/>
      <c r="N217" s="155"/>
      <c r="O217" s="155"/>
      <c r="P217" s="155"/>
      <c r="Q217" s="155"/>
      <c r="R217" s="155"/>
      <c r="S217" s="155"/>
      <c r="T217" s="155"/>
      <c r="U217" s="155"/>
      <c r="V217" s="155"/>
      <c r="W217" s="5" t="s">
        <v>314</v>
      </c>
      <c r="X217" s="8"/>
      <c r="Y217" s="8"/>
      <c r="Z217" s="8"/>
      <c r="AA217" s="8"/>
      <c r="AB217" s="8"/>
      <c r="AD217" s="71" t="str">
        <f>IF(L217="","",SUM(IF(AH217="",0,IF(AH217=CH217,1,0)),IF(AI217="",0,IF(AI217=CI217,1,0)),IF(AJ217="",0,IF(AJ217=CJ217,1,0)),IF(AK217="",0,IF(AK217=CK217,1,0))))</f>
        <v/>
      </c>
      <c r="AE217" s="135" t="s">
        <v>197</v>
      </c>
      <c r="AF217" s="134">
        <v>1</v>
      </c>
      <c r="AH217" s="72">
        <f>L217</f>
        <v>0</v>
      </c>
      <c r="AI217" s="138"/>
      <c r="AJ217" s="138"/>
      <c r="AK217" s="138"/>
      <c r="BA217" s="147"/>
      <c r="BB217" s="147"/>
      <c r="BC217" s="91"/>
      <c r="BD217" s="110"/>
      <c r="BE217" s="143" t="s">
        <v>106</v>
      </c>
      <c r="BF217" s="110" t="s">
        <v>274</v>
      </c>
      <c r="BL217" s="162" t="s">
        <v>147</v>
      </c>
      <c r="BM217" s="162"/>
      <c r="BN217" s="162"/>
      <c r="BO217" s="162"/>
      <c r="BP217" s="162"/>
      <c r="BQ217" s="162"/>
      <c r="BR217" s="162"/>
      <c r="BS217" s="162"/>
      <c r="BT217" s="162"/>
      <c r="BU217" s="162"/>
      <c r="BV217" s="163"/>
      <c r="BW217" s="143" t="s">
        <v>148</v>
      </c>
      <c r="BX217" s="86"/>
      <c r="BY217" s="86"/>
      <c r="BZ217" s="86"/>
      <c r="CA217" s="86"/>
      <c r="CB217" s="86"/>
      <c r="CD217" s="146">
        <v>1</v>
      </c>
      <c r="CE217" s="140" t="s">
        <v>197</v>
      </c>
      <c r="CF217" s="142">
        <v>1</v>
      </c>
      <c r="CH217" s="145" t="str">
        <f>BL217</f>
        <v>vereinbarte Kreditsumme</v>
      </c>
    </row>
    <row r="218" spans="1:86" ht="18" customHeight="1" x14ac:dyDescent="0.25">
      <c r="A218" s="33"/>
      <c r="B218" s="33"/>
      <c r="C218" s="34"/>
      <c r="D218" s="5"/>
      <c r="E218" s="5" t="s">
        <v>106</v>
      </c>
      <c r="F218" s="155"/>
      <c r="G218" s="155"/>
      <c r="H218" s="155"/>
      <c r="I218" s="155"/>
      <c r="J218" s="155"/>
      <c r="K218" s="155"/>
      <c r="L218" s="155"/>
      <c r="M218" s="155"/>
      <c r="N218" s="155"/>
      <c r="O218" s="155"/>
      <c r="P218" s="155"/>
      <c r="Q218" s="155"/>
      <c r="R218" s="155"/>
      <c r="S218" s="155"/>
      <c r="T218" s="155"/>
      <c r="U218" s="155"/>
      <c r="V218" s="155"/>
      <c r="W218" s="155"/>
      <c r="X218" s="155"/>
      <c r="Y218" s="155"/>
      <c r="Z218" s="155"/>
      <c r="AA218" s="155"/>
      <c r="AB218" s="8"/>
      <c r="AD218" s="71" t="str">
        <f>IF(F218="","",SUM(IF(AH218="",0,IF(AH218=CH218,1,0)),IF(AI218="",0,IF(AI218=CI218,1,0)),IF(AJ218="",0,IF(AJ218=CJ218,1,0)),IF(AK218="",0,IF(AK218=CK218,1,0))))</f>
        <v/>
      </c>
      <c r="AE218" s="135" t="s">
        <v>197</v>
      </c>
      <c r="AF218" s="134">
        <v>1</v>
      </c>
      <c r="AH218" s="72">
        <f>F218</f>
        <v>0</v>
      </c>
      <c r="AI218" s="138"/>
      <c r="AJ218" s="138"/>
      <c r="AK218" s="138"/>
      <c r="BA218" s="147"/>
      <c r="BB218" s="147"/>
      <c r="BC218" s="91"/>
      <c r="BD218" s="143"/>
      <c r="BE218" s="143" t="s">
        <v>106</v>
      </c>
      <c r="BF218" s="162" t="s">
        <v>149</v>
      </c>
      <c r="BG218" s="162"/>
      <c r="BH218" s="162"/>
      <c r="BI218" s="162"/>
      <c r="BJ218" s="162"/>
      <c r="BK218" s="162"/>
      <c r="BL218" s="162"/>
      <c r="BM218" s="162"/>
      <c r="BN218" s="162"/>
      <c r="BO218" s="162"/>
      <c r="BP218" s="162"/>
      <c r="BQ218" s="162"/>
      <c r="BR218" s="162"/>
      <c r="BS218" s="162"/>
      <c r="BT218" s="162"/>
      <c r="BU218" s="162"/>
      <c r="BV218" s="162"/>
      <c r="BW218" s="162"/>
      <c r="BX218" s="162"/>
      <c r="BY218" s="162"/>
      <c r="BZ218" s="162"/>
      <c r="CA218" s="162"/>
      <c r="CB218" s="86"/>
      <c r="CD218" s="146">
        <v>1</v>
      </c>
      <c r="CE218" s="140" t="s">
        <v>197</v>
      </c>
      <c r="CF218" s="142">
        <v>1</v>
      </c>
      <c r="CH218" s="145" t="str">
        <f>BF218</f>
        <v>Kreditrahmen am Girokonto</v>
      </c>
    </row>
    <row r="219" spans="1:86" ht="18" customHeight="1" x14ac:dyDescent="0.25">
      <c r="A219" s="33"/>
      <c r="B219" s="33"/>
      <c r="C219" s="34"/>
      <c r="D219" s="5"/>
      <c r="F219" s="5" t="s">
        <v>143</v>
      </c>
      <c r="G219" s="155"/>
      <c r="H219" s="155"/>
      <c r="I219" s="155"/>
      <c r="J219" s="155"/>
      <c r="K219" s="155"/>
      <c r="L219" s="155"/>
      <c r="M219" s="155"/>
      <c r="N219" s="155"/>
      <c r="O219" s="155"/>
      <c r="P219" s="155"/>
      <c r="Q219" s="155"/>
      <c r="R219" s="155"/>
      <c r="S219" s="155"/>
      <c r="T219" s="155"/>
      <c r="U219" s="155"/>
      <c r="V219" s="155"/>
      <c r="W219" s="155"/>
      <c r="X219" s="155"/>
      <c r="Y219" s="155"/>
      <c r="Z219" s="155"/>
      <c r="AA219" s="155"/>
      <c r="AB219" s="8"/>
      <c r="AD219" s="71" t="str">
        <f>IF(G219="","",SUM(IF(AH219="",0,IF(AH219=CH219,1,0)),IF(AI219="",0,IF(AI219=CI219,1,0)),IF(AJ219="",0,IF(AJ219=CJ219,1,0)),IF(AK219="",0,IF(AK219=CK219,1,0))))</f>
        <v/>
      </c>
      <c r="AE219" s="135" t="s">
        <v>197</v>
      </c>
      <c r="AF219" s="134">
        <v>1</v>
      </c>
      <c r="AH219" s="72">
        <f>G219</f>
        <v>0</v>
      </c>
      <c r="AI219" s="138"/>
      <c r="AJ219" s="138"/>
      <c r="AK219" s="138"/>
      <c r="BA219" s="147"/>
      <c r="BB219" s="147"/>
      <c r="BC219" s="91"/>
      <c r="BD219" s="143"/>
      <c r="BF219" s="143" t="s">
        <v>143</v>
      </c>
      <c r="BG219" s="162" t="s">
        <v>150</v>
      </c>
      <c r="BH219" s="162"/>
      <c r="BI219" s="162"/>
      <c r="BJ219" s="162"/>
      <c r="BK219" s="162"/>
      <c r="BL219" s="162"/>
      <c r="BM219" s="162"/>
      <c r="BN219" s="162"/>
      <c r="BO219" s="162"/>
      <c r="BP219" s="162"/>
      <c r="BQ219" s="162"/>
      <c r="BR219" s="162"/>
      <c r="BS219" s="162"/>
      <c r="BT219" s="162"/>
      <c r="BU219" s="162"/>
      <c r="BV219" s="162"/>
      <c r="BW219" s="162"/>
      <c r="BX219" s="162"/>
      <c r="BY219" s="162"/>
      <c r="BZ219" s="162"/>
      <c r="CA219" s="162"/>
      <c r="CB219" s="86"/>
      <c r="CD219" s="146">
        <v>1</v>
      </c>
      <c r="CE219" s="140" t="s">
        <v>197</v>
      </c>
      <c r="CF219" s="142">
        <v>1</v>
      </c>
      <c r="CH219" s="145" t="str">
        <f>BG219</f>
        <v>über diesen Betrag kann dann je nach Bedarf verfügt werden</v>
      </c>
    </row>
    <row r="220" spans="1:86" ht="18" customHeight="1" x14ac:dyDescent="0.25">
      <c r="A220" s="33"/>
      <c r="B220" s="33"/>
      <c r="C220" s="34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8"/>
      <c r="U220" s="8"/>
      <c r="V220" s="8"/>
      <c r="W220" s="8"/>
      <c r="X220" s="8"/>
      <c r="Y220" s="8"/>
      <c r="Z220" s="8"/>
      <c r="AA220" s="8"/>
      <c r="AB220" s="8"/>
      <c r="BA220" s="147"/>
      <c r="BB220" s="147"/>
      <c r="BC220" s="91"/>
      <c r="BD220" s="143"/>
      <c r="BE220" s="143"/>
      <c r="BF220" s="143"/>
      <c r="BG220" s="143"/>
      <c r="BH220" s="143"/>
      <c r="BI220" s="143"/>
      <c r="BJ220" s="143"/>
      <c r="BK220" s="143"/>
      <c r="BL220" s="143"/>
      <c r="BM220" s="143"/>
      <c r="BN220" s="143"/>
      <c r="BO220" s="143"/>
      <c r="BP220" s="143"/>
      <c r="BQ220" s="143"/>
      <c r="BR220" s="143"/>
      <c r="BS220" s="143"/>
      <c r="BT220" s="86"/>
      <c r="BU220" s="86"/>
      <c r="BV220" s="86"/>
      <c r="BW220" s="86"/>
      <c r="BX220" s="86"/>
      <c r="BY220" s="86"/>
      <c r="BZ220" s="86"/>
      <c r="CA220" s="86"/>
      <c r="CB220" s="86"/>
    </row>
    <row r="221" spans="1:86" ht="32.1" customHeight="1" x14ac:dyDescent="0.25">
      <c r="A221" s="33"/>
      <c r="B221" s="33"/>
      <c r="C221" s="56" t="s">
        <v>206</v>
      </c>
      <c r="D221" s="156" t="s">
        <v>223</v>
      </c>
      <c r="E221" s="156"/>
      <c r="F221" s="156"/>
      <c r="G221" s="156"/>
      <c r="H221" s="156"/>
      <c r="I221" s="156"/>
      <c r="J221" s="156"/>
      <c r="K221" s="156"/>
      <c r="L221" s="156"/>
      <c r="M221" s="156"/>
      <c r="N221" s="156"/>
      <c r="O221" s="156"/>
      <c r="P221" s="156"/>
      <c r="Q221" s="156"/>
      <c r="R221" s="156"/>
      <c r="S221" s="156"/>
      <c r="T221" s="156"/>
      <c r="U221" s="156"/>
      <c r="V221" s="156"/>
      <c r="W221" s="156"/>
      <c r="X221" s="156"/>
      <c r="Y221" s="156"/>
      <c r="Z221" s="156"/>
      <c r="AA221" s="156"/>
      <c r="AB221" s="156"/>
      <c r="BA221" s="147"/>
      <c r="BB221" s="147"/>
      <c r="BC221" s="90" t="s">
        <v>207</v>
      </c>
      <c r="BD221" s="166" t="s">
        <v>223</v>
      </c>
      <c r="BE221" s="166"/>
      <c r="BF221" s="166"/>
      <c r="BG221" s="166"/>
      <c r="BH221" s="166"/>
      <c r="BI221" s="166"/>
      <c r="BJ221" s="166"/>
      <c r="BK221" s="166"/>
      <c r="BL221" s="166"/>
      <c r="BM221" s="166"/>
      <c r="BN221" s="166"/>
      <c r="BO221" s="166"/>
      <c r="BP221" s="166"/>
      <c r="BQ221" s="166"/>
      <c r="BR221" s="166"/>
      <c r="BS221" s="166"/>
      <c r="BT221" s="166"/>
      <c r="BU221" s="166"/>
      <c r="BV221" s="166"/>
      <c r="BW221" s="166"/>
      <c r="BX221" s="166"/>
      <c r="BY221" s="166"/>
      <c r="BZ221" s="166"/>
      <c r="CA221" s="166"/>
      <c r="CB221" s="166"/>
    </row>
    <row r="222" spans="1:86" ht="18" customHeight="1" x14ac:dyDescent="0.25">
      <c r="A222" s="33"/>
      <c r="B222" s="33"/>
      <c r="C222" s="34"/>
      <c r="D222" s="4" t="s">
        <v>172</v>
      </c>
      <c r="E222" s="4" t="s">
        <v>294</v>
      </c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8"/>
      <c r="BA222" s="147"/>
      <c r="BB222" s="147"/>
      <c r="BC222" s="91"/>
      <c r="BD222" s="92" t="s">
        <v>173</v>
      </c>
      <c r="BE222" s="92" t="s">
        <v>240</v>
      </c>
      <c r="BH222" s="143"/>
      <c r="BI222" s="143"/>
      <c r="BJ222" s="143"/>
      <c r="BK222" s="143"/>
      <c r="BL222" s="143"/>
      <c r="BM222" s="143"/>
      <c r="BN222" s="143"/>
      <c r="BO222" s="143"/>
      <c r="BP222" s="143"/>
      <c r="BQ222" s="143"/>
      <c r="BR222" s="143"/>
      <c r="BS222" s="143"/>
      <c r="BT222" s="143"/>
      <c r="BU222" s="143"/>
      <c r="BV222" s="143"/>
      <c r="BW222" s="143"/>
      <c r="BX222" s="143"/>
      <c r="BY222" s="143"/>
      <c r="BZ222" s="143"/>
      <c r="CA222" s="143"/>
      <c r="CB222" s="86"/>
    </row>
    <row r="223" spans="1:86" ht="18" customHeight="1" x14ac:dyDescent="0.25">
      <c r="A223" s="33"/>
      <c r="B223" s="33"/>
      <c r="C223" s="34"/>
      <c r="D223" s="5"/>
      <c r="E223" s="5" t="s">
        <v>92</v>
      </c>
      <c r="H223" s="155"/>
      <c r="I223" s="155"/>
      <c r="J223" s="155"/>
      <c r="K223" s="155"/>
      <c r="L223" s="155"/>
      <c r="M223" s="155"/>
      <c r="N223" s="155"/>
      <c r="O223" s="155"/>
      <c r="P223" s="155"/>
      <c r="Q223" s="155"/>
      <c r="R223" s="155"/>
      <c r="S223" s="155"/>
      <c r="T223" s="155"/>
      <c r="U223" s="155"/>
      <c r="V223" s="155"/>
      <c r="W223" s="155"/>
      <c r="X223" s="155"/>
      <c r="Y223" s="155"/>
      <c r="Z223" s="155"/>
      <c r="AA223" s="155"/>
      <c r="AB223" s="8"/>
      <c r="AD223" s="71" t="str">
        <f>IF(H223="","",SUM(IF(AH223="",0,IF(AH223=CH223,1,0)),IF(AI223="",0,IF(AI223=CI223,1,0)),IF(AJ223="",0,IF(AJ223=CJ223,1,0)),IF(AK223="",0,IF(AK223=CK223,1,0))))</f>
        <v/>
      </c>
      <c r="AE223" s="135" t="s">
        <v>197</v>
      </c>
      <c r="AF223" s="134">
        <v>1</v>
      </c>
      <c r="AH223" s="72">
        <f>H223</f>
        <v>0</v>
      </c>
      <c r="AI223" s="138"/>
      <c r="AJ223" s="138"/>
      <c r="AK223" s="138"/>
      <c r="BA223" s="147"/>
      <c r="BB223" s="147"/>
      <c r="BC223" s="91"/>
      <c r="BD223" s="143"/>
      <c r="BE223" s="143" t="s">
        <v>92</v>
      </c>
      <c r="BH223" s="162" t="s">
        <v>96</v>
      </c>
      <c r="BI223" s="162"/>
      <c r="BJ223" s="162"/>
      <c r="BK223" s="162"/>
      <c r="BL223" s="162"/>
      <c r="BM223" s="162"/>
      <c r="BN223" s="162"/>
      <c r="BO223" s="162"/>
      <c r="BP223" s="162"/>
      <c r="BQ223" s="162"/>
      <c r="BR223" s="162"/>
      <c r="BS223" s="162"/>
      <c r="BT223" s="162"/>
      <c r="BU223" s="162"/>
      <c r="BV223" s="162"/>
      <c r="BW223" s="162"/>
      <c r="BX223" s="162"/>
      <c r="BY223" s="162"/>
      <c r="BZ223" s="162"/>
      <c r="CA223" s="163"/>
      <c r="CB223" s="86"/>
      <c r="CD223" s="146">
        <v>1</v>
      </c>
      <c r="CE223" s="140" t="s">
        <v>197</v>
      </c>
      <c r="CF223" s="142">
        <v>1</v>
      </c>
      <c r="CH223" s="145" t="str">
        <f>BH223</f>
        <v>5 bis 10 Jahre (oder darüber)</v>
      </c>
    </row>
    <row r="224" spans="1:86" ht="18" customHeight="1" x14ac:dyDescent="0.25">
      <c r="A224" s="33"/>
      <c r="B224" s="33"/>
      <c r="C224" s="34"/>
      <c r="D224" s="5"/>
      <c r="E224" s="5" t="s">
        <v>94</v>
      </c>
      <c r="H224" s="155"/>
      <c r="I224" s="155"/>
      <c r="J224" s="155"/>
      <c r="K224" s="155"/>
      <c r="L224" s="155"/>
      <c r="M224" s="155"/>
      <c r="N224" s="155"/>
      <c r="O224" s="155"/>
      <c r="P224" s="155"/>
      <c r="Q224" s="155"/>
      <c r="R224" s="155"/>
      <c r="S224" s="155"/>
      <c r="T224" s="155"/>
      <c r="U224" s="155"/>
      <c r="V224" s="155"/>
      <c r="W224" s="155"/>
      <c r="X224" s="155"/>
      <c r="Y224" s="155"/>
      <c r="Z224" s="155"/>
      <c r="AA224" s="155"/>
      <c r="AB224" s="8"/>
      <c r="AD224" s="71" t="str">
        <f>IF(H224="","",IF(COUNTIF($AH$224:$AH$225,H224)&gt;0,1/COUNTIF($H$224:$H$225,H224),0))</f>
        <v/>
      </c>
      <c r="AE224" s="135" t="s">
        <v>197</v>
      </c>
      <c r="AF224" s="134">
        <v>1</v>
      </c>
      <c r="AH224" s="141" t="str">
        <f>IF(CH224="","",CH224)</f>
        <v>Betriebsaufstockungen</v>
      </c>
      <c r="BA224" s="147"/>
      <c r="BB224" s="147"/>
      <c r="BC224" s="91"/>
      <c r="BD224" s="143"/>
      <c r="BE224" s="143" t="s">
        <v>94</v>
      </c>
      <c r="BH224" s="162" t="s">
        <v>243</v>
      </c>
      <c r="BI224" s="162"/>
      <c r="BJ224" s="162"/>
      <c r="BK224" s="162"/>
      <c r="BL224" s="162"/>
      <c r="BM224" s="162"/>
      <c r="BN224" s="162"/>
      <c r="BO224" s="162"/>
      <c r="BP224" s="162"/>
      <c r="BQ224" s="162"/>
      <c r="BR224" s="162"/>
      <c r="BS224" s="162"/>
      <c r="BT224" s="162"/>
      <c r="BU224" s="162"/>
      <c r="BV224" s="162"/>
      <c r="BW224" s="162"/>
      <c r="BX224" s="162"/>
      <c r="BY224" s="162"/>
      <c r="BZ224" s="162"/>
      <c r="CA224" s="163"/>
      <c r="CB224" s="86"/>
      <c r="CD224" s="146">
        <v>1</v>
      </c>
      <c r="CE224" s="140" t="s">
        <v>197</v>
      </c>
      <c r="CF224" s="142">
        <v>1</v>
      </c>
      <c r="CH224" s="145" t="str">
        <f>BH224</f>
        <v>Betriebsaufstockungen</v>
      </c>
    </row>
    <row r="225" spans="1:87" ht="18" customHeight="1" x14ac:dyDescent="0.25">
      <c r="A225" s="33"/>
      <c r="B225" s="33"/>
      <c r="C225" s="34"/>
      <c r="D225" s="5"/>
      <c r="E225" s="5"/>
      <c r="H225" s="154"/>
      <c r="I225" s="154"/>
      <c r="J225" s="154"/>
      <c r="K225" s="154"/>
      <c r="L225" s="154"/>
      <c r="M225" s="154"/>
      <c r="N225" s="154"/>
      <c r="O225" s="154"/>
      <c r="P225" s="154"/>
      <c r="Q225" s="154"/>
      <c r="R225" s="154"/>
      <c r="S225" s="154"/>
      <c r="T225" s="154"/>
      <c r="U225" s="154"/>
      <c r="V225" s="154"/>
      <c r="W225" s="154"/>
      <c r="X225" s="154"/>
      <c r="Y225" s="154"/>
      <c r="Z225" s="154"/>
      <c r="AA225" s="154"/>
      <c r="AB225" s="8"/>
      <c r="AD225" s="71" t="str">
        <f>IF(H225="","",IF(COUNTIF($AH$224:$AH$225,H225)&gt;0,1/COUNTIF($H$224:$H$225,H225),0))</f>
        <v/>
      </c>
      <c r="AE225" s="135" t="s">
        <v>197</v>
      </c>
      <c r="AF225" s="134">
        <v>1</v>
      </c>
      <c r="AH225" s="141" t="str">
        <f>IF(CH225="","",CH225)</f>
        <v>Grundkauf, Stallbau, Wohnhausbau, …</v>
      </c>
      <c r="BA225" s="147"/>
      <c r="BB225" s="147"/>
      <c r="BC225" s="91"/>
      <c r="BD225" s="143"/>
      <c r="BE225" s="143"/>
      <c r="BH225" s="164" t="s">
        <v>244</v>
      </c>
      <c r="BI225" s="164"/>
      <c r="BJ225" s="164"/>
      <c r="BK225" s="164"/>
      <c r="BL225" s="164"/>
      <c r="BM225" s="164"/>
      <c r="BN225" s="164"/>
      <c r="BO225" s="164"/>
      <c r="BP225" s="164"/>
      <c r="BQ225" s="164"/>
      <c r="BR225" s="164"/>
      <c r="BS225" s="164"/>
      <c r="BT225" s="164"/>
      <c r="BU225" s="164"/>
      <c r="BV225" s="164"/>
      <c r="BW225" s="164"/>
      <c r="BX225" s="164"/>
      <c r="BY225" s="164"/>
      <c r="BZ225" s="164"/>
      <c r="CA225" s="165"/>
      <c r="CB225" s="86"/>
      <c r="CD225" s="146">
        <v>1</v>
      </c>
      <c r="CE225" s="140" t="s">
        <v>197</v>
      </c>
      <c r="CF225" s="142">
        <v>1</v>
      </c>
      <c r="CH225" s="145" t="str">
        <f>BH225</f>
        <v>Grundkauf, Stallbau, Wohnhausbau, …</v>
      </c>
    </row>
    <row r="226" spans="1:87" ht="9.9499999999999993" customHeight="1" x14ac:dyDescent="0.25">
      <c r="A226" s="33"/>
      <c r="B226" s="33"/>
      <c r="C226" s="34"/>
      <c r="D226" s="5"/>
      <c r="E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8"/>
      <c r="BA226" s="147"/>
      <c r="BB226" s="147"/>
      <c r="BC226" s="91"/>
      <c r="BD226" s="143"/>
      <c r="BE226" s="143"/>
      <c r="BH226" s="143"/>
      <c r="BI226" s="143"/>
      <c r="BJ226" s="143"/>
      <c r="BK226" s="143"/>
      <c r="BL226" s="143"/>
      <c r="BM226" s="143"/>
      <c r="BN226" s="143"/>
      <c r="BO226" s="143"/>
      <c r="BP226" s="143"/>
      <c r="BQ226" s="143"/>
      <c r="BR226" s="143"/>
      <c r="BS226" s="143"/>
      <c r="BT226" s="143"/>
      <c r="BU226" s="143"/>
      <c r="BV226" s="143"/>
      <c r="BW226" s="143"/>
      <c r="BX226" s="143"/>
      <c r="BY226" s="143"/>
      <c r="BZ226" s="143"/>
      <c r="CA226" s="143"/>
      <c r="CB226" s="86"/>
    </row>
    <row r="227" spans="1:87" ht="18" customHeight="1" x14ac:dyDescent="0.25">
      <c r="A227" s="33"/>
      <c r="B227" s="33"/>
      <c r="C227" s="34"/>
      <c r="D227" s="4" t="s">
        <v>168</v>
      </c>
      <c r="E227" s="4" t="s">
        <v>293</v>
      </c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8"/>
      <c r="BA227" s="147"/>
      <c r="BB227" s="147"/>
      <c r="BC227" s="91"/>
      <c r="BD227" s="92" t="s">
        <v>168</v>
      </c>
      <c r="BE227" s="92" t="s">
        <v>239</v>
      </c>
      <c r="BH227" s="143"/>
      <c r="BI227" s="143"/>
      <c r="BJ227" s="143"/>
      <c r="BK227" s="143"/>
      <c r="BL227" s="143"/>
      <c r="BM227" s="143"/>
      <c r="BN227" s="143"/>
      <c r="BO227" s="143"/>
      <c r="BP227" s="143"/>
      <c r="BQ227" s="143"/>
      <c r="BR227" s="143"/>
      <c r="BS227" s="143"/>
      <c r="BT227" s="143"/>
      <c r="BU227" s="143"/>
      <c r="BV227" s="143"/>
      <c r="BW227" s="143"/>
      <c r="BX227" s="143"/>
      <c r="BY227" s="143"/>
      <c r="BZ227" s="143"/>
      <c r="CA227" s="143"/>
      <c r="CB227" s="86"/>
    </row>
    <row r="228" spans="1:87" ht="18" customHeight="1" x14ac:dyDescent="0.25">
      <c r="A228" s="33"/>
      <c r="B228" s="33"/>
      <c r="C228" s="34"/>
      <c r="D228" s="5"/>
      <c r="E228" s="5" t="s">
        <v>92</v>
      </c>
      <c r="H228" s="155"/>
      <c r="I228" s="155"/>
      <c r="J228" s="155"/>
      <c r="K228" s="155"/>
      <c r="L228" s="155"/>
      <c r="M228" s="155"/>
      <c r="N228" s="155"/>
      <c r="O228" s="155"/>
      <c r="P228" s="155"/>
      <c r="Q228" s="155"/>
      <c r="R228" s="155"/>
      <c r="S228" s="155"/>
      <c r="T228" s="155"/>
      <c r="U228" s="155"/>
      <c r="V228" s="155"/>
      <c r="W228" s="155"/>
      <c r="X228" s="155"/>
      <c r="Y228" s="155"/>
      <c r="Z228" s="155"/>
      <c r="AA228" s="155"/>
      <c r="AB228" s="8"/>
      <c r="AD228" s="71" t="str">
        <f>IF(H228="","",SUM(IF(AH228="",0,IF(AH228=CH228,1,0)),IF(AI228="",0,IF(AI228=CI228,1,0)),IF(AJ228="",0,IF(AJ228=CJ228,1,0)),IF(AK228="",0,IF(AK228=CK228,1,0))))</f>
        <v/>
      </c>
      <c r="AE228" s="135" t="s">
        <v>197</v>
      </c>
      <c r="AF228" s="134">
        <v>1</v>
      </c>
      <c r="AH228" s="72">
        <f>H228</f>
        <v>0</v>
      </c>
      <c r="AI228" s="138"/>
      <c r="AJ228" s="138"/>
      <c r="AK228" s="138"/>
      <c r="BA228" s="147"/>
      <c r="BB228" s="147"/>
      <c r="BC228" s="91"/>
      <c r="BD228" s="143"/>
      <c r="BE228" s="143" t="s">
        <v>92</v>
      </c>
      <c r="BH228" s="162" t="s">
        <v>95</v>
      </c>
      <c r="BI228" s="162"/>
      <c r="BJ228" s="162"/>
      <c r="BK228" s="162"/>
      <c r="BL228" s="162"/>
      <c r="BM228" s="162"/>
      <c r="BN228" s="162"/>
      <c r="BO228" s="162"/>
      <c r="BP228" s="162"/>
      <c r="BQ228" s="162"/>
      <c r="BR228" s="162"/>
      <c r="BS228" s="162"/>
      <c r="BT228" s="162"/>
      <c r="BU228" s="162"/>
      <c r="BV228" s="162"/>
      <c r="BW228" s="162"/>
      <c r="BX228" s="162"/>
      <c r="BY228" s="162"/>
      <c r="BZ228" s="162"/>
      <c r="CA228" s="163"/>
      <c r="CB228" s="86"/>
      <c r="CD228" s="146">
        <v>1</v>
      </c>
      <c r="CE228" s="140" t="s">
        <v>197</v>
      </c>
      <c r="CF228" s="142">
        <v>1</v>
      </c>
      <c r="CH228" s="145" t="str">
        <f>BH228</f>
        <v>bis 5 Jahre</v>
      </c>
    </row>
    <row r="229" spans="1:87" ht="18" customHeight="1" x14ac:dyDescent="0.25">
      <c r="A229" s="33"/>
      <c r="B229" s="33"/>
      <c r="C229" s="34"/>
      <c r="D229" s="5"/>
      <c r="E229" s="5" t="s">
        <v>94</v>
      </c>
      <c r="H229" s="154"/>
      <c r="I229" s="154"/>
      <c r="J229" s="154"/>
      <c r="K229" s="154"/>
      <c r="L229" s="154"/>
      <c r="M229" s="154"/>
      <c r="N229" s="154"/>
      <c r="O229" s="154"/>
      <c r="P229" s="154"/>
      <c r="Q229" s="154"/>
      <c r="R229" s="154"/>
      <c r="S229" s="154"/>
      <c r="T229" s="154"/>
      <c r="U229" s="154"/>
      <c r="V229" s="154"/>
      <c r="W229" s="154"/>
      <c r="X229" s="154"/>
      <c r="Y229" s="154"/>
      <c r="Z229" s="154"/>
      <c r="AA229" s="154"/>
      <c r="AB229" s="8"/>
      <c r="AD229" s="71" t="str">
        <f>IF(H229="","",IF(COUNTIF($AH$229:$AH$230,H229)&gt;0,1/COUNTIF($H$229:$H$230,H229),0))</f>
        <v/>
      </c>
      <c r="AE229" s="135" t="s">
        <v>197</v>
      </c>
      <c r="AF229" s="134">
        <v>1</v>
      </c>
      <c r="AH229" s="141" t="str">
        <f>IF(CH229="","",CH229)</f>
        <v>Kauf von beweglichen Anlagegütern</v>
      </c>
      <c r="BA229" s="147"/>
      <c r="BB229" s="147"/>
      <c r="BC229" s="91"/>
      <c r="BD229" s="143"/>
      <c r="BE229" s="143" t="s">
        <v>94</v>
      </c>
      <c r="BH229" s="164" t="s">
        <v>242</v>
      </c>
      <c r="BI229" s="164"/>
      <c r="BJ229" s="164"/>
      <c r="BK229" s="164"/>
      <c r="BL229" s="164"/>
      <c r="BM229" s="164"/>
      <c r="BN229" s="164"/>
      <c r="BO229" s="164"/>
      <c r="BP229" s="164"/>
      <c r="BQ229" s="164"/>
      <c r="BR229" s="164"/>
      <c r="BS229" s="164"/>
      <c r="BT229" s="164"/>
      <c r="BU229" s="164"/>
      <c r="BV229" s="164"/>
      <c r="BW229" s="164"/>
      <c r="BX229" s="164"/>
      <c r="BY229" s="164"/>
      <c r="BZ229" s="164"/>
      <c r="CA229" s="165"/>
      <c r="CB229" s="86"/>
      <c r="CD229" s="146">
        <v>1</v>
      </c>
      <c r="CE229" s="140" t="s">
        <v>197</v>
      </c>
      <c r="CF229" s="142">
        <v>1</v>
      </c>
      <c r="CH229" s="145" t="str">
        <f>BH229</f>
        <v>Kauf von beweglichen Anlagegütern</v>
      </c>
    </row>
    <row r="230" spans="1:87" ht="18" customHeight="1" x14ac:dyDescent="0.25">
      <c r="A230" s="33"/>
      <c r="B230" s="33"/>
      <c r="C230" s="34"/>
      <c r="D230" s="5"/>
      <c r="E230" s="5"/>
      <c r="H230" s="154"/>
      <c r="I230" s="154"/>
      <c r="J230" s="154"/>
      <c r="K230" s="154"/>
      <c r="L230" s="154"/>
      <c r="M230" s="154"/>
      <c r="N230" s="154"/>
      <c r="O230" s="154"/>
      <c r="P230" s="154"/>
      <c r="Q230" s="154"/>
      <c r="R230" s="154"/>
      <c r="S230" s="154"/>
      <c r="T230" s="154"/>
      <c r="U230" s="154"/>
      <c r="V230" s="154"/>
      <c r="W230" s="154"/>
      <c r="X230" s="154"/>
      <c r="Y230" s="154"/>
      <c r="Z230" s="154"/>
      <c r="AA230" s="154"/>
      <c r="AB230" s="8"/>
      <c r="AD230" s="71" t="str">
        <f>IF(H230="","",IF(COUNTIF($AH$229:$AH$230,H230)&gt;0,1/COUNTIF($H$229:$H$230,H230),0))</f>
        <v/>
      </c>
      <c r="AE230" s="135" t="s">
        <v>197</v>
      </c>
      <c r="AF230" s="134">
        <v>1</v>
      </c>
      <c r="AH230" s="141" t="str">
        <f>IF(CH230="","",CH230)</f>
        <v>Maschinen, Zuchtvieh oder ähnliche Anlagegüter</v>
      </c>
      <c r="BA230" s="147"/>
      <c r="BB230" s="147"/>
      <c r="BC230" s="91"/>
      <c r="BD230" s="143"/>
      <c r="BE230" s="143"/>
      <c r="BH230" s="164" t="s">
        <v>241</v>
      </c>
      <c r="BI230" s="164"/>
      <c r="BJ230" s="164"/>
      <c r="BK230" s="164"/>
      <c r="BL230" s="164"/>
      <c r="BM230" s="164"/>
      <c r="BN230" s="164"/>
      <c r="BO230" s="164"/>
      <c r="BP230" s="164"/>
      <c r="BQ230" s="164"/>
      <c r="BR230" s="164"/>
      <c r="BS230" s="164"/>
      <c r="BT230" s="164"/>
      <c r="BU230" s="164"/>
      <c r="BV230" s="164"/>
      <c r="BW230" s="164"/>
      <c r="BX230" s="164"/>
      <c r="BY230" s="164"/>
      <c r="BZ230" s="164"/>
      <c r="CA230" s="165"/>
      <c r="CB230" s="86"/>
      <c r="CD230" s="146">
        <v>1</v>
      </c>
      <c r="CE230" s="140" t="s">
        <v>197</v>
      </c>
      <c r="CF230" s="142">
        <v>1</v>
      </c>
      <c r="CH230" s="145" t="str">
        <f>BH230</f>
        <v>Maschinen, Zuchtvieh oder ähnliche Anlagegüter</v>
      </c>
    </row>
    <row r="231" spans="1:87" ht="9.9499999999999993" customHeight="1" x14ac:dyDescent="0.25">
      <c r="A231" s="33"/>
      <c r="B231" s="33"/>
      <c r="C231" s="34"/>
      <c r="D231" s="5"/>
      <c r="E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8"/>
      <c r="BA231" s="147"/>
      <c r="BB231" s="147"/>
      <c r="BC231" s="91"/>
      <c r="BD231" s="143"/>
      <c r="BE231" s="143"/>
      <c r="BH231" s="143"/>
      <c r="BI231" s="143"/>
      <c r="BJ231" s="143"/>
      <c r="BK231" s="143"/>
      <c r="BL231" s="143"/>
      <c r="BM231" s="143"/>
      <c r="BN231" s="143"/>
      <c r="BO231" s="143"/>
      <c r="BP231" s="143"/>
      <c r="BQ231" s="143"/>
      <c r="BR231" s="143"/>
      <c r="BS231" s="143"/>
      <c r="BT231" s="143"/>
      <c r="BU231" s="143"/>
      <c r="BV231" s="143"/>
      <c r="BW231" s="143"/>
      <c r="BX231" s="143"/>
      <c r="BY231" s="143"/>
      <c r="BZ231" s="143"/>
      <c r="CA231" s="143"/>
      <c r="CB231" s="86"/>
    </row>
    <row r="232" spans="1:87" ht="18" customHeight="1" x14ac:dyDescent="0.25">
      <c r="A232" s="33"/>
      <c r="B232" s="33"/>
      <c r="C232" s="34"/>
      <c r="D232" s="4" t="s">
        <v>173</v>
      </c>
      <c r="E232" s="4" t="s">
        <v>292</v>
      </c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8"/>
      <c r="U232" s="8"/>
      <c r="V232" s="8"/>
      <c r="W232" s="8"/>
      <c r="X232" s="8"/>
      <c r="Y232" s="8"/>
      <c r="Z232" s="8"/>
      <c r="AA232" s="8"/>
      <c r="AB232" s="8"/>
      <c r="BA232" s="147"/>
      <c r="BB232" s="147"/>
      <c r="BC232" s="91"/>
      <c r="BD232" s="92" t="s">
        <v>172</v>
      </c>
      <c r="BE232" s="92" t="s">
        <v>190</v>
      </c>
      <c r="BF232" s="143"/>
      <c r="BG232" s="143"/>
      <c r="BH232" s="143"/>
      <c r="BI232" s="143"/>
      <c r="BJ232" s="143"/>
      <c r="BK232" s="143"/>
      <c r="BL232" s="143"/>
      <c r="BM232" s="143"/>
      <c r="BN232" s="143"/>
      <c r="BO232" s="143"/>
      <c r="BP232" s="143"/>
      <c r="BQ232" s="143"/>
      <c r="BR232" s="143"/>
      <c r="BS232" s="143"/>
      <c r="BT232" s="86"/>
      <c r="BU232" s="86"/>
      <c r="BV232" s="86"/>
      <c r="BW232" s="86"/>
      <c r="BX232" s="86"/>
      <c r="BY232" s="86"/>
      <c r="BZ232" s="86"/>
      <c r="CA232" s="86"/>
      <c r="CB232" s="86"/>
    </row>
    <row r="233" spans="1:87" ht="18" customHeight="1" x14ac:dyDescent="0.25">
      <c r="A233" s="33"/>
      <c r="B233" s="33"/>
      <c r="C233" s="34"/>
      <c r="D233" s="5"/>
      <c r="E233" s="5" t="s">
        <v>92</v>
      </c>
      <c r="H233" s="155"/>
      <c r="I233" s="155"/>
      <c r="J233" s="155"/>
      <c r="K233" s="155"/>
      <c r="L233" s="155"/>
      <c r="M233" s="155"/>
      <c r="N233" s="155"/>
      <c r="O233" s="155"/>
      <c r="P233" s="155"/>
      <c r="Q233" s="155"/>
      <c r="R233" s="155"/>
      <c r="S233" s="155"/>
      <c r="T233" s="155"/>
      <c r="U233" s="155"/>
      <c r="V233" s="155"/>
      <c r="W233" s="155"/>
      <c r="X233" s="155"/>
      <c r="Y233" s="155"/>
      <c r="Z233" s="155"/>
      <c r="AA233" s="155"/>
      <c r="AB233" s="8"/>
      <c r="AD233" s="71" t="str">
        <f>IF(H233="","",SUM(IF(AH233="",0,IF(AH233=CH233,1,0)),IF(AI233="",0,IF(AI233=CI233,1,0)),IF(AJ233="",0,IF(AJ233=CJ233,1,0)),IF(AK233="",0,IF(AK233=CK233,1,0))))</f>
        <v/>
      </c>
      <c r="AE233" s="135" t="s">
        <v>197</v>
      </c>
      <c r="AF233" s="134">
        <v>1</v>
      </c>
      <c r="AH233" s="72">
        <f>H233</f>
        <v>0</v>
      </c>
      <c r="AI233" s="138"/>
      <c r="AJ233" s="138"/>
      <c r="AK233" s="138"/>
      <c r="BA233" s="147"/>
      <c r="BB233" s="147"/>
      <c r="BC233" s="91"/>
      <c r="BD233" s="143"/>
      <c r="BE233" s="143" t="s">
        <v>92</v>
      </c>
      <c r="BH233" s="162" t="s">
        <v>93</v>
      </c>
      <c r="BI233" s="162"/>
      <c r="BJ233" s="162"/>
      <c r="BK233" s="162"/>
      <c r="BL233" s="162"/>
      <c r="BM233" s="162"/>
      <c r="BN233" s="162"/>
      <c r="BO233" s="162"/>
      <c r="BP233" s="162"/>
      <c r="BQ233" s="162"/>
      <c r="BR233" s="162"/>
      <c r="BS233" s="162"/>
      <c r="BT233" s="162"/>
      <c r="BU233" s="162"/>
      <c r="BV233" s="162"/>
      <c r="BW233" s="162"/>
      <c r="BX233" s="162"/>
      <c r="BY233" s="162"/>
      <c r="BZ233" s="162"/>
      <c r="CA233" s="163"/>
      <c r="CB233" s="86"/>
      <c r="CD233" s="146">
        <v>1</v>
      </c>
      <c r="CE233" s="140" t="s">
        <v>197</v>
      </c>
      <c r="CF233" s="142">
        <v>1</v>
      </c>
      <c r="CH233" s="145" t="str">
        <f>BH233</f>
        <v>bis zu 1 Jahr</v>
      </c>
    </row>
    <row r="234" spans="1:87" ht="18" customHeight="1" x14ac:dyDescent="0.25">
      <c r="A234" s="33"/>
      <c r="B234" s="33"/>
      <c r="C234" s="34"/>
      <c r="D234" s="5"/>
      <c r="E234" s="5" t="s">
        <v>94</v>
      </c>
      <c r="H234" s="154"/>
      <c r="I234" s="154"/>
      <c r="J234" s="154"/>
      <c r="K234" s="154"/>
      <c r="L234" s="154"/>
      <c r="M234" s="154"/>
      <c r="N234" s="154"/>
      <c r="O234" s="154"/>
      <c r="P234" s="154"/>
      <c r="Q234" s="154"/>
      <c r="R234" s="154"/>
      <c r="S234" s="154"/>
      <c r="T234" s="154"/>
      <c r="U234" s="154"/>
      <c r="V234" s="154"/>
      <c r="W234" s="154"/>
      <c r="X234" s="154"/>
      <c r="Y234" s="154"/>
      <c r="Z234" s="154"/>
      <c r="AA234" s="154"/>
      <c r="AB234" s="8"/>
      <c r="AD234" s="71" t="str">
        <f>IF(H234="","",IF(COUNTIF($AH$234:$AH$235,H234)&gt;0,1/COUNTIF($H$234:$H$235,H234),0))</f>
        <v/>
      </c>
      <c r="AE234" s="135" t="s">
        <v>197</v>
      </c>
      <c r="AF234" s="134">
        <v>1</v>
      </c>
      <c r="AH234" s="141" t="str">
        <f>IF(CH234="","",CH234)</f>
        <v>Betriebsfinanzierung</v>
      </c>
      <c r="BA234" s="147"/>
      <c r="BB234" s="147"/>
      <c r="BC234" s="91"/>
      <c r="BD234" s="143"/>
      <c r="BE234" s="143" t="s">
        <v>94</v>
      </c>
      <c r="BH234" s="164" t="s">
        <v>113</v>
      </c>
      <c r="BI234" s="164"/>
      <c r="BJ234" s="164"/>
      <c r="BK234" s="164"/>
      <c r="BL234" s="164"/>
      <c r="BM234" s="164"/>
      <c r="BN234" s="164"/>
      <c r="BO234" s="164"/>
      <c r="BP234" s="164"/>
      <c r="BQ234" s="164"/>
      <c r="BR234" s="164"/>
      <c r="BS234" s="164"/>
      <c r="BT234" s="164"/>
      <c r="BU234" s="164"/>
      <c r="BV234" s="164"/>
      <c r="BW234" s="164"/>
      <c r="BX234" s="164"/>
      <c r="BY234" s="164"/>
      <c r="BZ234" s="164"/>
      <c r="CA234" s="165"/>
      <c r="CB234" s="86"/>
      <c r="CD234" s="146">
        <v>1</v>
      </c>
      <c r="CE234" s="140" t="s">
        <v>197</v>
      </c>
      <c r="CF234" s="142">
        <v>1</v>
      </c>
      <c r="CH234" s="145" t="str">
        <f>BH234</f>
        <v>Betriebsfinanzierung</v>
      </c>
    </row>
    <row r="235" spans="1:87" ht="18" customHeight="1" x14ac:dyDescent="0.25">
      <c r="A235" s="33"/>
      <c r="B235" s="33"/>
      <c r="C235" s="34"/>
      <c r="D235" s="5"/>
      <c r="E235" s="5"/>
      <c r="H235" s="154"/>
      <c r="I235" s="154"/>
      <c r="J235" s="154"/>
      <c r="K235" s="154"/>
      <c r="L235" s="154"/>
      <c r="M235" s="154"/>
      <c r="N235" s="154"/>
      <c r="O235" s="154"/>
      <c r="P235" s="154"/>
      <c r="Q235" s="154"/>
      <c r="R235" s="154"/>
      <c r="S235" s="154"/>
      <c r="T235" s="154"/>
      <c r="U235" s="154"/>
      <c r="V235" s="154"/>
      <c r="W235" s="154"/>
      <c r="X235" s="154"/>
      <c r="Y235" s="154"/>
      <c r="Z235" s="154"/>
      <c r="AA235" s="154"/>
      <c r="AB235" s="8"/>
      <c r="AD235" s="71" t="str">
        <f>IF(H235="","",IF(COUNTIF($AH$234:$AH$235,H235)&gt;0,1/COUNTIF($H$234:$H$235,H235),0))</f>
        <v/>
      </c>
      <c r="AE235" s="135" t="s">
        <v>197</v>
      </c>
      <c r="AF235" s="134">
        <v>1</v>
      </c>
      <c r="AH235" s="141" t="str">
        <f>IF(CH235="","",CH235)</f>
        <v>Futtermittel- bzw. Düngemittelkauf, Viehzukauf, …</v>
      </c>
      <c r="BA235" s="147"/>
      <c r="BB235" s="147"/>
      <c r="BC235" s="91"/>
      <c r="BD235" s="143"/>
      <c r="BE235" s="143"/>
      <c r="BH235" s="164" t="s">
        <v>238</v>
      </c>
      <c r="BI235" s="164"/>
      <c r="BJ235" s="164"/>
      <c r="BK235" s="164"/>
      <c r="BL235" s="164"/>
      <c r="BM235" s="164"/>
      <c r="BN235" s="164"/>
      <c r="BO235" s="164"/>
      <c r="BP235" s="164"/>
      <c r="BQ235" s="164"/>
      <c r="BR235" s="164"/>
      <c r="BS235" s="164"/>
      <c r="BT235" s="164"/>
      <c r="BU235" s="164"/>
      <c r="BV235" s="164"/>
      <c r="BW235" s="164"/>
      <c r="BX235" s="164"/>
      <c r="BY235" s="164"/>
      <c r="BZ235" s="164"/>
      <c r="CA235" s="165"/>
      <c r="CB235" s="86"/>
      <c r="CD235" s="146">
        <v>1</v>
      </c>
      <c r="CE235" s="140" t="s">
        <v>197</v>
      </c>
      <c r="CF235" s="142">
        <v>1</v>
      </c>
      <c r="CH235" s="145" t="str">
        <f>BH235</f>
        <v>Futtermittel- bzw. Düngemittelkauf, Viehzukauf, …</v>
      </c>
    </row>
    <row r="236" spans="1:87" ht="18" customHeight="1" x14ac:dyDescent="0.25">
      <c r="A236" s="33"/>
      <c r="B236" s="33"/>
      <c r="C236" s="34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8"/>
      <c r="U236" s="8"/>
      <c r="V236" s="8"/>
      <c r="W236" s="8"/>
      <c r="X236" s="8"/>
      <c r="Y236" s="8"/>
      <c r="Z236" s="8"/>
      <c r="AA236" s="8"/>
      <c r="AB236" s="8"/>
      <c r="BA236" s="147"/>
      <c r="BB236" s="147"/>
      <c r="BC236" s="91"/>
      <c r="BD236" s="143"/>
      <c r="BE236" s="143"/>
      <c r="BF236" s="143"/>
      <c r="BG236" s="143"/>
      <c r="BH236" s="143"/>
      <c r="BI236" s="143"/>
      <c r="BJ236" s="143"/>
      <c r="BK236" s="143"/>
      <c r="BL236" s="143"/>
      <c r="BM236" s="143"/>
      <c r="BN236" s="143"/>
      <c r="BO236" s="143"/>
      <c r="BP236" s="143"/>
      <c r="BQ236" s="143"/>
      <c r="BR236" s="143"/>
      <c r="BS236" s="143"/>
      <c r="BT236" s="86"/>
      <c r="BU236" s="86"/>
      <c r="BV236" s="86"/>
      <c r="BW236" s="86"/>
      <c r="BX236" s="86"/>
      <c r="BY236" s="86"/>
      <c r="BZ236" s="86"/>
      <c r="CA236" s="86"/>
      <c r="CB236" s="86"/>
    </row>
    <row r="237" spans="1:87" ht="44.1" customHeight="1" x14ac:dyDescent="0.25">
      <c r="A237" s="33"/>
      <c r="B237" s="33"/>
      <c r="C237" s="56" t="s">
        <v>207</v>
      </c>
      <c r="D237" s="156" t="s">
        <v>305</v>
      </c>
      <c r="E237" s="156"/>
      <c r="F237" s="156"/>
      <c r="G237" s="156"/>
      <c r="H237" s="156"/>
      <c r="I237" s="156"/>
      <c r="J237" s="156"/>
      <c r="K237" s="156"/>
      <c r="L237" s="156"/>
      <c r="M237" s="156"/>
      <c r="N237" s="156"/>
      <c r="O237" s="156"/>
      <c r="P237" s="156"/>
      <c r="Q237" s="156"/>
      <c r="R237" s="156"/>
      <c r="S237" s="156"/>
      <c r="T237" s="156"/>
      <c r="U237" s="156"/>
      <c r="V237" s="156"/>
      <c r="W237" s="156"/>
      <c r="X237" s="156"/>
      <c r="Y237" s="156"/>
      <c r="Z237" s="156"/>
      <c r="AA237" s="156"/>
      <c r="AB237" s="156"/>
      <c r="BA237" s="147"/>
      <c r="BB237" s="147"/>
      <c r="BC237" s="90" t="s">
        <v>208</v>
      </c>
      <c r="BD237" s="166" t="s">
        <v>269</v>
      </c>
      <c r="BE237" s="166"/>
      <c r="BF237" s="166"/>
      <c r="BG237" s="166"/>
      <c r="BH237" s="166"/>
      <c r="BI237" s="166"/>
      <c r="BJ237" s="166"/>
      <c r="BK237" s="166"/>
      <c r="BL237" s="166"/>
      <c r="BM237" s="166"/>
      <c r="BN237" s="166"/>
      <c r="BO237" s="166"/>
      <c r="BP237" s="166"/>
      <c r="BQ237" s="166"/>
      <c r="BR237" s="166"/>
      <c r="BS237" s="166"/>
      <c r="BT237" s="166"/>
      <c r="BU237" s="166"/>
      <c r="BV237" s="166"/>
      <c r="BW237" s="166"/>
      <c r="BX237" s="166"/>
      <c r="BY237" s="166"/>
      <c r="BZ237" s="166"/>
      <c r="CA237" s="166"/>
      <c r="CB237" s="166"/>
    </row>
    <row r="238" spans="1:87" ht="18" customHeight="1" x14ac:dyDescent="0.25">
      <c r="A238" s="33"/>
      <c r="B238" s="33"/>
      <c r="C238" s="34"/>
      <c r="D238" s="84"/>
      <c r="E238" s="7" t="s">
        <v>99</v>
      </c>
      <c r="F238" s="8"/>
      <c r="G238" s="5"/>
      <c r="H238" s="8"/>
      <c r="I238" s="8"/>
      <c r="J238" s="5"/>
      <c r="K238" s="84"/>
      <c r="L238" s="7" t="s">
        <v>98</v>
      </c>
      <c r="M238" s="8"/>
      <c r="N238" s="6"/>
      <c r="O238" s="8"/>
      <c r="P238" s="8"/>
      <c r="Q238" s="8"/>
      <c r="R238" s="5"/>
      <c r="S238" s="5"/>
      <c r="T238" s="8"/>
      <c r="U238" s="8"/>
      <c r="V238" s="8"/>
      <c r="W238" s="8"/>
      <c r="X238" s="8"/>
      <c r="Y238" s="8"/>
      <c r="Z238" s="8"/>
      <c r="AA238" s="8"/>
      <c r="AB238" s="8"/>
      <c r="AD238" s="71" t="str">
        <f>IF(AND(K238="",D238=""),"",SUM(IF(AI238="",0,IF(AI238=CI238,1,0)),IF(AH238="",0,IF(AH238=CH238,1,0)),IF(AJ238="",0,IF(AJ238=CJ238,1,0)),IF(AK238="",0,IF(AK238=CK238,1,0))))</f>
        <v/>
      </c>
      <c r="AE238" s="135" t="s">
        <v>197</v>
      </c>
      <c r="AF238" s="134">
        <v>2</v>
      </c>
      <c r="AH238" s="72">
        <f>D238</f>
        <v>0</v>
      </c>
      <c r="AI238" s="72">
        <f>K238</f>
        <v>0</v>
      </c>
      <c r="AJ238" s="138"/>
      <c r="AK238" s="138"/>
      <c r="BA238" s="147"/>
      <c r="BB238" s="147"/>
      <c r="BC238" s="91"/>
      <c r="BD238" s="132" t="s">
        <v>97</v>
      </c>
      <c r="BE238" s="88" t="s">
        <v>99</v>
      </c>
      <c r="BF238" s="86"/>
      <c r="BG238" s="143"/>
      <c r="BH238" s="86"/>
      <c r="BI238" s="86"/>
      <c r="BJ238" s="143"/>
      <c r="BK238" s="132" t="s">
        <v>97</v>
      </c>
      <c r="BL238" s="88" t="s">
        <v>98</v>
      </c>
      <c r="BM238" s="86"/>
      <c r="BN238" s="144"/>
      <c r="BO238" s="86"/>
      <c r="BP238" s="86"/>
      <c r="BQ238" s="86"/>
      <c r="BR238" s="143"/>
      <c r="BS238" s="143"/>
      <c r="BT238" s="86"/>
      <c r="BU238" s="86"/>
      <c r="BV238" s="86"/>
      <c r="BW238" s="86"/>
      <c r="BX238" s="86"/>
      <c r="BY238" s="86"/>
      <c r="BZ238" s="86"/>
      <c r="CA238" s="86"/>
      <c r="CB238" s="86"/>
      <c r="CD238" s="146">
        <v>2</v>
      </c>
      <c r="CE238" s="140" t="s">
        <v>197</v>
      </c>
      <c r="CF238" s="142">
        <v>2</v>
      </c>
      <c r="CH238" s="59" t="str">
        <f>BD238</f>
        <v>R</v>
      </c>
      <c r="CI238" s="58" t="str">
        <f>BK238</f>
        <v>R</v>
      </c>
    </row>
    <row r="239" spans="1:87" ht="8.1" customHeight="1" x14ac:dyDescent="0.25">
      <c r="A239" s="33"/>
      <c r="B239" s="33"/>
      <c r="C239" s="34"/>
      <c r="D239" s="10"/>
      <c r="E239" s="7"/>
      <c r="F239" s="8"/>
      <c r="G239" s="5"/>
      <c r="H239" s="8"/>
      <c r="I239" s="8"/>
      <c r="J239" s="5"/>
      <c r="K239" s="10"/>
      <c r="L239" s="7"/>
      <c r="M239" s="8"/>
      <c r="N239" s="5"/>
      <c r="O239" s="8"/>
      <c r="P239" s="8"/>
      <c r="Q239" s="8"/>
      <c r="R239" s="5"/>
      <c r="S239" s="5"/>
      <c r="T239" s="8"/>
      <c r="U239" s="8"/>
      <c r="V239" s="8"/>
      <c r="W239" s="8"/>
      <c r="X239" s="8"/>
      <c r="Y239" s="8"/>
      <c r="Z239" s="8"/>
      <c r="AA239" s="8"/>
      <c r="AB239" s="8"/>
      <c r="BA239" s="147"/>
      <c r="BB239" s="147"/>
      <c r="BC239" s="91"/>
      <c r="BD239" s="93"/>
      <c r="BE239" s="88"/>
      <c r="BF239" s="86"/>
      <c r="BG239" s="143"/>
      <c r="BH239" s="86"/>
      <c r="BI239" s="86"/>
      <c r="BJ239" s="143"/>
      <c r="BK239" s="93"/>
      <c r="BL239" s="88"/>
      <c r="BM239" s="86"/>
      <c r="BN239" s="143"/>
      <c r="BO239" s="86"/>
      <c r="BP239" s="86"/>
      <c r="BQ239" s="86"/>
      <c r="BR239" s="143"/>
      <c r="BS239" s="143"/>
      <c r="BT239" s="86"/>
      <c r="BU239" s="86"/>
      <c r="BV239" s="86"/>
      <c r="BW239" s="86"/>
      <c r="BX239" s="86"/>
      <c r="BY239" s="86"/>
      <c r="BZ239" s="86"/>
      <c r="CA239" s="86"/>
      <c r="CB239" s="86"/>
    </row>
    <row r="240" spans="1:87" ht="18" customHeight="1" x14ac:dyDescent="0.25">
      <c r="A240" s="33"/>
      <c r="B240" s="33"/>
      <c r="C240" s="34"/>
      <c r="D240" s="84"/>
      <c r="E240" s="7" t="s">
        <v>104</v>
      </c>
      <c r="F240" s="8"/>
      <c r="G240" s="5"/>
      <c r="H240" s="8"/>
      <c r="I240" s="8"/>
      <c r="J240" s="5"/>
      <c r="K240" s="84"/>
      <c r="L240" s="7" t="s">
        <v>105</v>
      </c>
      <c r="M240" s="8"/>
      <c r="N240" s="6"/>
      <c r="O240" s="8"/>
      <c r="P240" s="8"/>
      <c r="Q240" s="8"/>
      <c r="R240" s="5"/>
      <c r="S240" s="5"/>
      <c r="T240" s="8"/>
      <c r="U240" s="8"/>
      <c r="V240" s="8"/>
      <c r="W240" s="8"/>
      <c r="X240" s="8"/>
      <c r="Y240" s="8"/>
      <c r="Z240" s="8"/>
      <c r="AA240" s="8"/>
      <c r="AB240" s="8"/>
      <c r="AD240" s="71" t="str">
        <f>IF(AND(K240="",D240=""),"",SUM(IF(AI240="",0,IF(AI240=CI240,1,0)),IF(AH240="",0,IF(AH240=CH240,1,0)),IF(AJ240="",0,IF(AJ240=CJ240,1,0)),IF(AK240="",0,IF(AK240=CK240,1,0))))</f>
        <v/>
      </c>
      <c r="AE240" s="135" t="s">
        <v>197</v>
      </c>
      <c r="AF240" s="134">
        <v>2</v>
      </c>
      <c r="AH240" s="72">
        <f>D240</f>
        <v>0</v>
      </c>
      <c r="AI240" s="72">
        <f>K240</f>
        <v>0</v>
      </c>
      <c r="AJ240" s="138"/>
      <c r="AK240" s="138"/>
      <c r="BA240" s="147"/>
      <c r="BB240" s="147"/>
      <c r="BC240" s="91"/>
      <c r="BD240" s="132" t="s">
        <v>100</v>
      </c>
      <c r="BE240" s="88" t="s">
        <v>104</v>
      </c>
      <c r="BF240" s="86"/>
      <c r="BG240" s="143"/>
      <c r="BH240" s="86"/>
      <c r="BI240" s="86"/>
      <c r="BJ240" s="143"/>
      <c r="BK240" s="132" t="s">
        <v>97</v>
      </c>
      <c r="BL240" s="88" t="s">
        <v>105</v>
      </c>
      <c r="BM240" s="86"/>
      <c r="BN240" s="144"/>
      <c r="BO240" s="86"/>
      <c r="BP240" s="86"/>
      <c r="BQ240" s="86"/>
      <c r="BR240" s="143"/>
      <c r="BS240" s="143"/>
      <c r="BT240" s="86"/>
      <c r="BU240" s="86"/>
      <c r="BV240" s="86"/>
      <c r="BW240" s="86"/>
      <c r="BX240" s="86"/>
      <c r="BY240" s="86"/>
      <c r="BZ240" s="86"/>
      <c r="CA240" s="86"/>
      <c r="CB240" s="86"/>
      <c r="CD240" s="146">
        <v>2</v>
      </c>
      <c r="CE240" s="140" t="s">
        <v>197</v>
      </c>
      <c r="CF240" s="142">
        <v>2</v>
      </c>
      <c r="CH240" s="59" t="str">
        <f>BD240</f>
        <v>P</v>
      </c>
      <c r="CI240" s="58" t="str">
        <f>BK240</f>
        <v>R</v>
      </c>
    </row>
    <row r="241" spans="1:87" ht="8.1" customHeight="1" x14ac:dyDescent="0.25">
      <c r="A241" s="33"/>
      <c r="B241" s="33"/>
      <c r="C241" s="34"/>
      <c r="D241" s="5"/>
      <c r="E241" s="5"/>
      <c r="F241" s="5"/>
      <c r="G241" s="5"/>
      <c r="H241" s="5"/>
      <c r="I241" s="5"/>
      <c r="J241" s="5"/>
      <c r="K241" s="10"/>
      <c r="L241" s="7"/>
      <c r="M241" s="8"/>
      <c r="N241" s="5"/>
      <c r="O241" s="12"/>
      <c r="P241" s="5"/>
      <c r="Q241" s="5"/>
      <c r="R241" s="5"/>
      <c r="S241" s="5"/>
      <c r="T241" s="8"/>
      <c r="U241" s="8"/>
      <c r="V241" s="8"/>
      <c r="W241" s="8"/>
      <c r="X241" s="8"/>
      <c r="Y241" s="8"/>
      <c r="Z241" s="8"/>
      <c r="AA241" s="8"/>
      <c r="AB241" s="8"/>
      <c r="BA241" s="147"/>
      <c r="BB241" s="147"/>
      <c r="BC241" s="91"/>
      <c r="BD241" s="143"/>
      <c r="BE241" s="143"/>
      <c r="BF241" s="143"/>
      <c r="BG241" s="143"/>
      <c r="BH241" s="143"/>
      <c r="BI241" s="143"/>
      <c r="BJ241" s="143"/>
      <c r="BK241" s="93"/>
      <c r="BL241" s="88"/>
      <c r="BM241" s="86"/>
      <c r="BN241" s="143"/>
      <c r="BO241" s="111"/>
      <c r="BP241" s="143"/>
      <c r="BQ241" s="143"/>
      <c r="BR241" s="143"/>
      <c r="BS241" s="143"/>
      <c r="BT241" s="86"/>
      <c r="BU241" s="86"/>
      <c r="BV241" s="86"/>
      <c r="BW241" s="86"/>
      <c r="BX241" s="86"/>
      <c r="BY241" s="86"/>
      <c r="BZ241" s="86"/>
      <c r="CA241" s="86"/>
      <c r="CB241" s="86"/>
    </row>
    <row r="242" spans="1:87" ht="18" customHeight="1" x14ac:dyDescent="0.25">
      <c r="A242" s="33"/>
      <c r="B242" s="33"/>
      <c r="C242" s="34"/>
      <c r="D242" s="84"/>
      <c r="E242" s="7" t="s">
        <v>102</v>
      </c>
      <c r="F242" s="8"/>
      <c r="G242" s="5"/>
      <c r="H242" s="8"/>
      <c r="I242" s="8"/>
      <c r="J242" s="5"/>
      <c r="K242" s="84"/>
      <c r="L242" s="7" t="s">
        <v>101</v>
      </c>
      <c r="M242" s="8"/>
      <c r="N242" s="6"/>
      <c r="O242" s="8"/>
      <c r="P242" s="8"/>
      <c r="Q242" s="8"/>
      <c r="R242" s="5"/>
      <c r="S242" s="5"/>
      <c r="T242" s="8"/>
      <c r="U242" s="8"/>
      <c r="V242" s="8"/>
      <c r="W242" s="8"/>
      <c r="X242" s="8"/>
      <c r="Y242" s="8"/>
      <c r="Z242" s="8"/>
      <c r="AA242" s="8"/>
      <c r="AB242" s="8"/>
      <c r="AD242" s="71" t="str">
        <f>IF(AND(K242="",D242=""),"",SUM(IF(AI242="",0,IF(AI242=CI242,1,0)),IF(AH242="",0,IF(AH242=CH242,1,0)),IF(AJ242="",0,IF(AJ242=CJ242,1,0)),IF(AK242="",0,IF(AK242=CK242,1,0))))</f>
        <v/>
      </c>
      <c r="AE242" s="135" t="s">
        <v>197</v>
      </c>
      <c r="AF242" s="134">
        <v>2</v>
      </c>
      <c r="AH242" s="72">
        <f>D242</f>
        <v>0</v>
      </c>
      <c r="AI242" s="72">
        <f>K242</f>
        <v>0</v>
      </c>
      <c r="AJ242" s="138"/>
      <c r="AK242" s="138"/>
      <c r="BA242" s="147"/>
      <c r="BB242" s="147"/>
      <c r="BC242" s="91"/>
      <c r="BD242" s="132" t="s">
        <v>100</v>
      </c>
      <c r="BE242" s="88" t="s">
        <v>102</v>
      </c>
      <c r="BF242" s="86"/>
      <c r="BG242" s="143"/>
      <c r="BH242" s="86"/>
      <c r="BI242" s="86"/>
      <c r="BJ242" s="143"/>
      <c r="BK242" s="132" t="s">
        <v>100</v>
      </c>
      <c r="BL242" s="88" t="s">
        <v>101</v>
      </c>
      <c r="BM242" s="86"/>
      <c r="BN242" s="144"/>
      <c r="BO242" s="86"/>
      <c r="BP242" s="86"/>
      <c r="BQ242" s="86"/>
      <c r="BR242" s="143"/>
      <c r="BS242" s="143"/>
      <c r="BT242" s="86"/>
      <c r="BU242" s="86"/>
      <c r="BV242" s="86"/>
      <c r="BW242" s="86"/>
      <c r="BX242" s="86"/>
      <c r="BY242" s="86"/>
      <c r="BZ242" s="86"/>
      <c r="CA242" s="86"/>
      <c r="CB242" s="86"/>
      <c r="CD242" s="146">
        <v>2</v>
      </c>
      <c r="CE242" s="140" t="s">
        <v>197</v>
      </c>
      <c r="CF242" s="142">
        <v>2</v>
      </c>
      <c r="CH242" s="59" t="str">
        <f>BD242</f>
        <v>P</v>
      </c>
      <c r="CI242" s="58" t="str">
        <f>BK242</f>
        <v>P</v>
      </c>
    </row>
    <row r="243" spans="1:87" ht="8.1" customHeight="1" x14ac:dyDescent="0.25">
      <c r="A243" s="33"/>
      <c r="B243" s="33"/>
      <c r="C243" s="34"/>
      <c r="D243" s="10"/>
      <c r="E243" s="7"/>
      <c r="F243" s="8"/>
      <c r="G243" s="5"/>
      <c r="H243" s="8"/>
      <c r="I243" s="8"/>
      <c r="J243" s="8"/>
      <c r="K243" s="10"/>
      <c r="L243" s="7"/>
      <c r="M243" s="8"/>
      <c r="N243" s="5"/>
      <c r="O243" s="8"/>
      <c r="P243" s="8"/>
      <c r="Q243" s="5"/>
      <c r="R243" s="5"/>
      <c r="S243" s="5"/>
      <c r="T243" s="8"/>
      <c r="U243" s="8"/>
      <c r="V243" s="8"/>
      <c r="W243" s="8"/>
      <c r="X243" s="8"/>
      <c r="Y243" s="8"/>
      <c r="Z243" s="8"/>
      <c r="AA243" s="8"/>
      <c r="AB243" s="8"/>
      <c r="BA243" s="147"/>
      <c r="BB243" s="147"/>
      <c r="BC243" s="91"/>
      <c r="BD243" s="93"/>
      <c r="BE243" s="88"/>
      <c r="BF243" s="86"/>
      <c r="BG243" s="143"/>
      <c r="BH243" s="86"/>
      <c r="BI243" s="86"/>
      <c r="BJ243" s="86"/>
      <c r="BK243" s="93"/>
      <c r="BL243" s="88"/>
      <c r="BM243" s="86"/>
      <c r="BN243" s="143"/>
      <c r="BO243" s="86"/>
      <c r="BP243" s="86"/>
      <c r="BQ243" s="143"/>
      <c r="BR243" s="143"/>
      <c r="BS243" s="143"/>
      <c r="BT243" s="86"/>
      <c r="BU243" s="86"/>
      <c r="BV243" s="86"/>
      <c r="BW243" s="86"/>
      <c r="BX243" s="86"/>
      <c r="BY243" s="86"/>
      <c r="BZ243" s="86"/>
      <c r="CA243" s="86"/>
      <c r="CB243" s="86"/>
    </row>
    <row r="244" spans="1:87" ht="18" customHeight="1" x14ac:dyDescent="0.25">
      <c r="A244" s="33"/>
      <c r="B244" s="33"/>
      <c r="C244" s="34"/>
      <c r="D244" s="84"/>
      <c r="E244" s="7" t="s">
        <v>103</v>
      </c>
      <c r="F244" s="8"/>
      <c r="G244" s="5"/>
      <c r="H244" s="12"/>
      <c r="I244" s="5"/>
      <c r="J244" s="5"/>
      <c r="K244" s="5"/>
      <c r="L244" s="15"/>
      <c r="M244" s="5"/>
      <c r="N244" s="5"/>
      <c r="O244" s="5"/>
      <c r="P244" s="5"/>
      <c r="Q244" s="5"/>
      <c r="R244" s="5"/>
      <c r="S244" s="5"/>
      <c r="T244" s="8"/>
      <c r="U244" s="8"/>
      <c r="V244" s="8"/>
      <c r="W244" s="8"/>
      <c r="X244" s="8"/>
      <c r="Y244" s="8"/>
      <c r="Z244" s="8"/>
      <c r="AA244" s="8"/>
      <c r="AB244" s="8"/>
      <c r="AD244" s="71" t="str">
        <f>IF(D244="","",SUM(IF(AH244="",0,IF(AH244=CH244,1,0)),IF(AI244="",0,IF(AI244=CI244,1,0)),IF(AJ244="",0,IF(AJ244=CJ244,1,0)),IF(AK244="",0,IF(AK244=CK244,1,0))))</f>
        <v/>
      </c>
      <c r="AE244" s="135" t="s">
        <v>197</v>
      </c>
      <c r="AF244" s="134">
        <v>1</v>
      </c>
      <c r="AH244" s="72">
        <f>D244</f>
        <v>0</v>
      </c>
      <c r="AI244" s="138"/>
      <c r="AJ244" s="138"/>
      <c r="AK244" s="138"/>
      <c r="BA244" s="147"/>
      <c r="BB244" s="147"/>
      <c r="BC244" s="91"/>
      <c r="BD244" s="132" t="s">
        <v>97</v>
      </c>
      <c r="BE244" s="88" t="s">
        <v>103</v>
      </c>
      <c r="BF244" s="86"/>
      <c r="BG244" s="143"/>
      <c r="BH244" s="111"/>
      <c r="BI244" s="143"/>
      <c r="BJ244" s="143"/>
      <c r="BK244" s="143"/>
      <c r="BM244" s="143"/>
      <c r="BN244" s="143"/>
      <c r="BO244" s="143"/>
      <c r="BP244" s="143"/>
      <c r="BQ244" s="143"/>
      <c r="BR244" s="143"/>
      <c r="BS244" s="143"/>
      <c r="BT244" s="86"/>
      <c r="BU244" s="86"/>
      <c r="BV244" s="86"/>
      <c r="BW244" s="86"/>
      <c r="BX244" s="86"/>
      <c r="BY244" s="86"/>
      <c r="BZ244" s="86"/>
      <c r="CA244" s="86"/>
      <c r="CB244" s="86"/>
      <c r="CD244" s="146">
        <v>1</v>
      </c>
      <c r="CE244" s="140" t="s">
        <v>197</v>
      </c>
      <c r="CF244" s="142">
        <v>1</v>
      </c>
      <c r="CH244" s="145" t="str">
        <f>BD244</f>
        <v>R</v>
      </c>
    </row>
    <row r="245" spans="1:87" ht="18" customHeight="1" x14ac:dyDescent="0.25">
      <c r="A245" s="33"/>
      <c r="B245" s="33"/>
      <c r="C245" s="34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8"/>
      <c r="U245" s="8"/>
      <c r="V245" s="8"/>
      <c r="W245" s="8"/>
      <c r="X245" s="8"/>
      <c r="Y245" s="8"/>
      <c r="Z245" s="8"/>
      <c r="AA245" s="8"/>
      <c r="AB245" s="8"/>
      <c r="BA245" s="147"/>
      <c r="BB245" s="147"/>
      <c r="BC245" s="91"/>
      <c r="BD245" s="143"/>
      <c r="BE245" s="143"/>
      <c r="BF245" s="143"/>
      <c r="BG245" s="143"/>
      <c r="BH245" s="143"/>
      <c r="BI245" s="143"/>
      <c r="BJ245" s="143"/>
      <c r="BK245" s="143"/>
      <c r="BL245" s="143"/>
      <c r="BM245" s="143"/>
      <c r="BN245" s="143"/>
      <c r="BO245" s="143"/>
      <c r="BP245" s="143"/>
      <c r="BQ245" s="143"/>
      <c r="BR245" s="143"/>
      <c r="BS245" s="143"/>
      <c r="BT245" s="86"/>
      <c r="BU245" s="86"/>
      <c r="BV245" s="86"/>
      <c r="BW245" s="86"/>
      <c r="BX245" s="86"/>
      <c r="BY245" s="86"/>
      <c r="BZ245" s="86"/>
      <c r="CA245" s="86"/>
      <c r="CB245" s="86"/>
    </row>
    <row r="246" spans="1:87" ht="57.95" customHeight="1" x14ac:dyDescent="0.25">
      <c r="A246" s="33"/>
      <c r="B246" s="33"/>
      <c r="C246" s="56" t="s">
        <v>208</v>
      </c>
      <c r="D246" s="156" t="s">
        <v>304</v>
      </c>
      <c r="E246" s="156"/>
      <c r="F246" s="156"/>
      <c r="G246" s="156"/>
      <c r="H246" s="156"/>
      <c r="I246" s="156"/>
      <c r="J246" s="156"/>
      <c r="K246" s="156"/>
      <c r="L246" s="156"/>
      <c r="M246" s="156"/>
      <c r="N246" s="156"/>
      <c r="O246" s="156"/>
      <c r="P246" s="156"/>
      <c r="Q246" s="156"/>
      <c r="R246" s="156"/>
      <c r="S246" s="156"/>
      <c r="T246" s="156"/>
      <c r="U246" s="156"/>
      <c r="V246" s="156"/>
      <c r="W246" s="156"/>
      <c r="X246" s="156"/>
      <c r="Y246" s="156"/>
      <c r="Z246" s="156"/>
      <c r="AA246" s="156"/>
      <c r="AB246" s="156"/>
      <c r="BA246" s="147"/>
      <c r="BB246" s="147"/>
      <c r="BC246" s="90" t="s">
        <v>206</v>
      </c>
      <c r="BD246" s="166" t="s">
        <v>268</v>
      </c>
      <c r="BE246" s="166"/>
      <c r="BF246" s="166"/>
      <c r="BG246" s="166"/>
      <c r="BH246" s="166"/>
      <c r="BI246" s="166"/>
      <c r="BJ246" s="166"/>
      <c r="BK246" s="166"/>
      <c r="BL246" s="166"/>
      <c r="BM246" s="166"/>
      <c r="BN246" s="166"/>
      <c r="BO246" s="166"/>
      <c r="BP246" s="166"/>
      <c r="BQ246" s="166"/>
      <c r="BR246" s="166"/>
      <c r="BS246" s="166"/>
      <c r="BT246" s="166"/>
      <c r="BU246" s="166"/>
      <c r="BV246" s="166"/>
      <c r="BW246" s="166"/>
      <c r="BX246" s="166"/>
      <c r="BY246" s="166"/>
      <c r="BZ246" s="166"/>
      <c r="CA246" s="166"/>
      <c r="CB246" s="166"/>
    </row>
    <row r="247" spans="1:87" ht="18" customHeight="1" x14ac:dyDescent="0.25">
      <c r="A247" s="33"/>
      <c r="B247" s="33"/>
      <c r="C247" s="34"/>
      <c r="D247" s="84"/>
      <c r="E247" s="160" t="s">
        <v>72</v>
      </c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84"/>
      <c r="Q247" s="160" t="s">
        <v>71</v>
      </c>
      <c r="R247" s="160"/>
      <c r="S247" s="160"/>
      <c r="T247" s="160"/>
      <c r="U247" s="160"/>
      <c r="V247" s="160"/>
      <c r="W247" s="160"/>
      <c r="X247" s="160"/>
      <c r="Y247" s="160"/>
      <c r="Z247" s="160"/>
      <c r="AA247" s="160"/>
      <c r="AB247" s="8"/>
      <c r="AD247" s="71" t="str">
        <f>IF(AND(P247="",D247=""),"",SUM(IF(AI247="",0,IF(AI247=CI247,1,0)),IF(AH247="",0,IF(AH247=CH247,1,0)),IF(AJ247="",0,IF(AJ247=CJ247,1,0)),IF(AK247="",0,IF(AK247=CK247,1,0))))</f>
        <v/>
      </c>
      <c r="AE247" s="135" t="s">
        <v>197</v>
      </c>
      <c r="AF247" s="134">
        <v>2</v>
      </c>
      <c r="AH247" s="72">
        <f>D247</f>
        <v>0</v>
      </c>
      <c r="AI247" s="72">
        <f>P247</f>
        <v>0</v>
      </c>
      <c r="AJ247" s="138"/>
      <c r="AK247" s="138"/>
      <c r="BA247" s="147"/>
      <c r="BB247" s="147"/>
      <c r="BC247" s="91"/>
      <c r="BD247" s="132" t="s">
        <v>66</v>
      </c>
      <c r="BE247" s="167" t="s">
        <v>72</v>
      </c>
      <c r="BF247" s="167"/>
      <c r="BG247" s="167"/>
      <c r="BH247" s="167"/>
      <c r="BI247" s="167"/>
      <c r="BJ247" s="167"/>
      <c r="BK247" s="167"/>
      <c r="BL247" s="167"/>
      <c r="BM247" s="167"/>
      <c r="BN247" s="167"/>
      <c r="BO247" s="167"/>
      <c r="BP247" s="132" t="s">
        <v>63</v>
      </c>
      <c r="BQ247" s="167" t="s">
        <v>71</v>
      </c>
      <c r="BR247" s="167"/>
      <c r="BS247" s="167"/>
      <c r="BT247" s="167"/>
      <c r="BU247" s="167"/>
      <c r="BV247" s="167"/>
      <c r="BW247" s="167"/>
      <c r="BX247" s="167"/>
      <c r="BY247" s="167"/>
      <c r="BZ247" s="167"/>
      <c r="CA247" s="167"/>
      <c r="CB247" s="86"/>
      <c r="CD247" s="146">
        <v>2</v>
      </c>
      <c r="CE247" s="140" t="s">
        <v>197</v>
      </c>
      <c r="CF247" s="142">
        <v>2</v>
      </c>
      <c r="CH247" s="59" t="str">
        <f>BD247</f>
        <v>V</v>
      </c>
      <c r="CI247" s="58" t="str">
        <f>BP247</f>
        <v>N</v>
      </c>
    </row>
    <row r="248" spans="1:87" ht="18" customHeight="1" x14ac:dyDescent="0.25">
      <c r="A248" s="33"/>
      <c r="B248" s="33"/>
      <c r="C248" s="34"/>
      <c r="D248" s="1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0"/>
      <c r="Q248" s="160"/>
      <c r="R248" s="160"/>
      <c r="S248" s="160"/>
      <c r="T248" s="160"/>
      <c r="U248" s="160"/>
      <c r="V248" s="160"/>
      <c r="W248" s="160"/>
      <c r="X248" s="160"/>
      <c r="Y248" s="160"/>
      <c r="Z248" s="160"/>
      <c r="AA248" s="160"/>
      <c r="AB248" s="8"/>
      <c r="BA248" s="147"/>
      <c r="BB248" s="147"/>
      <c r="BC248" s="91"/>
      <c r="BD248" s="93"/>
      <c r="BE248" s="167"/>
      <c r="BF248" s="167"/>
      <c r="BG248" s="167"/>
      <c r="BH248" s="167"/>
      <c r="BI248" s="167"/>
      <c r="BJ248" s="167"/>
      <c r="BK248" s="167"/>
      <c r="BL248" s="167"/>
      <c r="BM248" s="167"/>
      <c r="BN248" s="167"/>
      <c r="BO248" s="167"/>
      <c r="BP248" s="93"/>
      <c r="BQ248" s="167"/>
      <c r="BR248" s="167"/>
      <c r="BS248" s="167"/>
      <c r="BT248" s="167"/>
      <c r="BU248" s="167"/>
      <c r="BV248" s="167"/>
      <c r="BW248" s="167"/>
      <c r="BX248" s="167"/>
      <c r="BY248" s="167"/>
      <c r="BZ248" s="167"/>
      <c r="CA248" s="167"/>
      <c r="CB248" s="86"/>
    </row>
    <row r="249" spans="1:87" ht="18" customHeight="1" x14ac:dyDescent="0.25">
      <c r="A249" s="33"/>
      <c r="B249" s="33"/>
      <c r="C249" s="34"/>
      <c r="D249" s="84"/>
      <c r="E249" s="160" t="s">
        <v>68</v>
      </c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84"/>
      <c r="Q249" s="160" t="s">
        <v>67</v>
      </c>
      <c r="R249" s="160"/>
      <c r="S249" s="160"/>
      <c r="T249" s="160"/>
      <c r="U249" s="160"/>
      <c r="V249" s="160"/>
      <c r="W249" s="160"/>
      <c r="X249" s="160"/>
      <c r="Y249" s="160"/>
      <c r="Z249" s="160"/>
      <c r="AA249" s="160"/>
      <c r="AB249" s="8"/>
      <c r="AD249" s="71" t="str">
        <f>IF(AND(P249="",D249=""),"",SUM(IF(AI249="",0,IF(AI249=CI249,1,0)),IF(AH249="",0,IF(AH249=CH249,1,0)),IF(AJ249="",0,IF(AJ249=CJ249,1,0)),IF(AK249="",0,IF(AK249=CK249,1,0))))</f>
        <v/>
      </c>
      <c r="AE249" s="135" t="s">
        <v>197</v>
      </c>
      <c r="AF249" s="134">
        <v>2</v>
      </c>
      <c r="AH249" s="72">
        <f>D249</f>
        <v>0</v>
      </c>
      <c r="AI249" s="72">
        <f>P249</f>
        <v>0</v>
      </c>
      <c r="AJ249" s="138"/>
      <c r="AK249" s="138"/>
      <c r="BA249" s="147"/>
      <c r="BB249" s="147"/>
      <c r="BC249" s="91"/>
      <c r="BD249" s="132" t="s">
        <v>66</v>
      </c>
      <c r="BE249" s="167" t="s">
        <v>68</v>
      </c>
      <c r="BF249" s="167"/>
      <c r="BG249" s="167"/>
      <c r="BH249" s="167"/>
      <c r="BI249" s="167"/>
      <c r="BJ249" s="167"/>
      <c r="BK249" s="167"/>
      <c r="BL249" s="167"/>
      <c r="BM249" s="167"/>
      <c r="BN249" s="167"/>
      <c r="BO249" s="167"/>
      <c r="BP249" s="132" t="s">
        <v>66</v>
      </c>
      <c r="BQ249" s="167" t="s">
        <v>67</v>
      </c>
      <c r="BR249" s="167"/>
      <c r="BS249" s="167"/>
      <c r="BT249" s="167"/>
      <c r="BU249" s="167"/>
      <c r="BV249" s="167"/>
      <c r="BW249" s="167"/>
      <c r="BX249" s="167"/>
      <c r="BY249" s="167"/>
      <c r="BZ249" s="167"/>
      <c r="CA249" s="167"/>
      <c r="CB249" s="86"/>
      <c r="CD249" s="146">
        <v>2</v>
      </c>
      <c r="CE249" s="140" t="s">
        <v>197</v>
      </c>
      <c r="CF249" s="142">
        <v>2</v>
      </c>
      <c r="CH249" s="59" t="str">
        <f>BD249</f>
        <v>V</v>
      </c>
      <c r="CI249" s="58" t="str">
        <f>BP249</f>
        <v>V</v>
      </c>
    </row>
    <row r="250" spans="1:87" ht="18" customHeight="1" x14ac:dyDescent="0.25">
      <c r="A250" s="33"/>
      <c r="B250" s="33"/>
      <c r="C250" s="34"/>
      <c r="D250" s="10"/>
      <c r="E250" s="160"/>
      <c r="F250" s="160"/>
      <c r="G250" s="160"/>
      <c r="H250" s="160"/>
      <c r="I250" s="160"/>
      <c r="J250" s="160"/>
      <c r="K250" s="160"/>
      <c r="L250" s="160"/>
      <c r="M250" s="160"/>
      <c r="N250" s="160"/>
      <c r="O250" s="160"/>
      <c r="P250" s="10"/>
      <c r="Q250" s="160"/>
      <c r="R250" s="160"/>
      <c r="S250" s="160"/>
      <c r="T250" s="160"/>
      <c r="U250" s="160"/>
      <c r="V250" s="160"/>
      <c r="W250" s="160"/>
      <c r="X250" s="160"/>
      <c r="Y250" s="160"/>
      <c r="Z250" s="160"/>
      <c r="AA250" s="160"/>
      <c r="AB250" s="8"/>
      <c r="BA250" s="147"/>
      <c r="BB250" s="147"/>
      <c r="BC250" s="91"/>
      <c r="BD250" s="93"/>
      <c r="BE250" s="167"/>
      <c r="BF250" s="167"/>
      <c r="BG250" s="167"/>
      <c r="BH250" s="167"/>
      <c r="BI250" s="167"/>
      <c r="BJ250" s="167"/>
      <c r="BK250" s="167"/>
      <c r="BL250" s="167"/>
      <c r="BM250" s="167"/>
      <c r="BN250" s="167"/>
      <c r="BO250" s="167"/>
      <c r="BP250" s="93"/>
      <c r="BQ250" s="167"/>
      <c r="BR250" s="167"/>
      <c r="BS250" s="167"/>
      <c r="BT250" s="167"/>
      <c r="BU250" s="167"/>
      <c r="BV250" s="167"/>
      <c r="BW250" s="167"/>
      <c r="BX250" s="167"/>
      <c r="BY250" s="167"/>
      <c r="BZ250" s="167"/>
      <c r="CA250" s="167"/>
      <c r="CB250" s="86"/>
    </row>
    <row r="251" spans="1:87" ht="18" customHeight="1" x14ac:dyDescent="0.25">
      <c r="A251" s="33"/>
      <c r="B251" s="33"/>
      <c r="C251" s="34"/>
      <c r="D251" s="84"/>
      <c r="E251" s="160" t="s">
        <v>65</v>
      </c>
      <c r="F251" s="160"/>
      <c r="G251" s="160"/>
      <c r="H251" s="160"/>
      <c r="I251" s="160"/>
      <c r="J251" s="160"/>
      <c r="K251" s="160"/>
      <c r="L251" s="160"/>
      <c r="M251" s="160"/>
      <c r="N251" s="160"/>
      <c r="O251" s="160"/>
      <c r="P251" s="84"/>
      <c r="Q251" s="160" t="s">
        <v>64</v>
      </c>
      <c r="R251" s="160"/>
      <c r="S251" s="160"/>
      <c r="T251" s="160"/>
      <c r="U251" s="160"/>
      <c r="V251" s="160"/>
      <c r="W251" s="160"/>
      <c r="X251" s="160"/>
      <c r="Y251" s="160"/>
      <c r="Z251" s="160"/>
      <c r="AA251" s="160"/>
      <c r="AB251" s="8"/>
      <c r="AD251" s="71" t="str">
        <f>IF(AND(P251="",D251=""),"",SUM(IF(AI251="",0,IF(AI251=CI251,1,0)),IF(AH251="",0,IF(AH251=CH251,1,0)),IF(AJ251="",0,IF(AJ251=CJ251,1,0)),IF(AK251="",0,IF(AK251=CK251,1,0))))</f>
        <v/>
      </c>
      <c r="AE251" s="135" t="s">
        <v>197</v>
      </c>
      <c r="AF251" s="134">
        <v>2</v>
      </c>
      <c r="AH251" s="72">
        <f>D251</f>
        <v>0</v>
      </c>
      <c r="AI251" s="72">
        <f>P251</f>
        <v>0</v>
      </c>
      <c r="AJ251" s="138"/>
      <c r="AK251" s="138"/>
      <c r="BA251" s="147"/>
      <c r="BB251" s="147"/>
      <c r="BC251" s="91"/>
      <c r="BD251" s="132" t="s">
        <v>63</v>
      </c>
      <c r="BE251" s="167" t="s">
        <v>65</v>
      </c>
      <c r="BF251" s="167"/>
      <c r="BG251" s="167"/>
      <c r="BH251" s="167"/>
      <c r="BI251" s="167"/>
      <c r="BJ251" s="167"/>
      <c r="BK251" s="167"/>
      <c r="BL251" s="167"/>
      <c r="BM251" s="167"/>
      <c r="BN251" s="167"/>
      <c r="BO251" s="167"/>
      <c r="BP251" s="132" t="s">
        <v>63</v>
      </c>
      <c r="BQ251" s="167" t="s">
        <v>64</v>
      </c>
      <c r="BR251" s="167"/>
      <c r="BS251" s="167"/>
      <c r="BT251" s="167"/>
      <c r="BU251" s="167"/>
      <c r="BV251" s="167"/>
      <c r="BW251" s="167"/>
      <c r="BX251" s="167"/>
      <c r="BY251" s="167"/>
      <c r="BZ251" s="167"/>
      <c r="CA251" s="167"/>
      <c r="CB251" s="86"/>
      <c r="CD251" s="146">
        <v>2</v>
      </c>
      <c r="CE251" s="140" t="s">
        <v>197</v>
      </c>
      <c r="CF251" s="142">
        <v>2</v>
      </c>
      <c r="CH251" s="59" t="str">
        <f>BD251</f>
        <v>N</v>
      </c>
      <c r="CI251" s="58" t="str">
        <f>BP251</f>
        <v>N</v>
      </c>
    </row>
    <row r="252" spans="1:87" ht="18" customHeight="1" x14ac:dyDescent="0.25">
      <c r="A252" s="33"/>
      <c r="B252" s="33"/>
      <c r="C252" s="34"/>
      <c r="D252" s="10"/>
      <c r="E252" s="160"/>
      <c r="F252" s="160"/>
      <c r="G252" s="160"/>
      <c r="H252" s="160"/>
      <c r="I252" s="160"/>
      <c r="J252" s="160"/>
      <c r="K252" s="160"/>
      <c r="L252" s="160"/>
      <c r="M252" s="160"/>
      <c r="N252" s="160"/>
      <c r="O252" s="160"/>
      <c r="P252" s="10"/>
      <c r="Q252" s="160"/>
      <c r="R252" s="160"/>
      <c r="S252" s="160"/>
      <c r="T252" s="160"/>
      <c r="U252" s="160"/>
      <c r="V252" s="160"/>
      <c r="W252" s="160"/>
      <c r="X252" s="160"/>
      <c r="Y252" s="160"/>
      <c r="Z252" s="160"/>
      <c r="AA252" s="160"/>
      <c r="AB252" s="8"/>
      <c r="BA252" s="147"/>
      <c r="BB252" s="147"/>
      <c r="BC252" s="91"/>
      <c r="BD252" s="93"/>
      <c r="BE252" s="167"/>
      <c r="BF252" s="167"/>
      <c r="BG252" s="167"/>
      <c r="BH252" s="167"/>
      <c r="BI252" s="167"/>
      <c r="BJ252" s="167"/>
      <c r="BK252" s="167"/>
      <c r="BL252" s="167"/>
      <c r="BM252" s="167"/>
      <c r="BN252" s="167"/>
      <c r="BO252" s="167"/>
      <c r="BP252" s="93"/>
      <c r="BQ252" s="167"/>
      <c r="BR252" s="167"/>
      <c r="BS252" s="167"/>
      <c r="BT252" s="167"/>
      <c r="BU252" s="167"/>
      <c r="BV252" s="167"/>
      <c r="BW252" s="167"/>
      <c r="BX252" s="167"/>
      <c r="BY252" s="167"/>
      <c r="BZ252" s="167"/>
      <c r="CA252" s="167"/>
      <c r="CB252" s="86"/>
    </row>
    <row r="253" spans="1:87" ht="18" customHeight="1" x14ac:dyDescent="0.25">
      <c r="A253" s="33"/>
      <c r="B253" s="33"/>
      <c r="C253" s="34"/>
      <c r="D253" s="84"/>
      <c r="E253" s="160" t="s">
        <v>70</v>
      </c>
      <c r="F253" s="160"/>
      <c r="G253" s="160"/>
      <c r="H253" s="160"/>
      <c r="I253" s="160"/>
      <c r="J253" s="160"/>
      <c r="K253" s="160"/>
      <c r="L253" s="160"/>
      <c r="M253" s="160"/>
      <c r="N253" s="160"/>
      <c r="O253" s="160"/>
      <c r="P253" s="84"/>
      <c r="Q253" s="160" t="s">
        <v>69</v>
      </c>
      <c r="R253" s="160"/>
      <c r="S253" s="160"/>
      <c r="T253" s="160"/>
      <c r="U253" s="160"/>
      <c r="V253" s="160"/>
      <c r="W253" s="160"/>
      <c r="X253" s="160"/>
      <c r="Y253" s="160"/>
      <c r="Z253" s="160"/>
      <c r="AA253" s="160"/>
      <c r="AB253" s="8"/>
      <c r="AD253" s="71" t="str">
        <f>IF(AND(P253="",D253=""),"",SUM(IF(AI253="",0,IF(AI253=CI253,1,0)),IF(AH253="",0,IF(AH253=CH253,1,0)),IF(AJ253="",0,IF(AJ253=CJ253,1,0)),IF(AK253="",0,IF(AK253=CK253,1,0))))</f>
        <v/>
      </c>
      <c r="AE253" s="135" t="s">
        <v>197</v>
      </c>
      <c r="AF253" s="134">
        <v>2</v>
      </c>
      <c r="AH253" s="72">
        <f>D253</f>
        <v>0</v>
      </c>
      <c r="AI253" s="72">
        <f>P253</f>
        <v>0</v>
      </c>
      <c r="AJ253" s="138"/>
      <c r="AK253" s="138"/>
      <c r="BA253" s="147"/>
      <c r="BB253" s="147"/>
      <c r="BC253" s="91"/>
      <c r="BD253" s="132" t="s">
        <v>63</v>
      </c>
      <c r="BE253" s="167" t="s">
        <v>70</v>
      </c>
      <c r="BF253" s="167"/>
      <c r="BG253" s="167"/>
      <c r="BH253" s="167"/>
      <c r="BI253" s="167"/>
      <c r="BJ253" s="167"/>
      <c r="BK253" s="167"/>
      <c r="BL253" s="167"/>
      <c r="BM253" s="167"/>
      <c r="BN253" s="167"/>
      <c r="BO253" s="167"/>
      <c r="BP253" s="132" t="s">
        <v>66</v>
      </c>
      <c r="BQ253" s="167" t="s">
        <v>69</v>
      </c>
      <c r="BR253" s="167"/>
      <c r="BS253" s="167"/>
      <c r="BT253" s="167"/>
      <c r="BU253" s="167"/>
      <c r="BV253" s="167"/>
      <c r="BW253" s="167"/>
      <c r="BX253" s="167"/>
      <c r="BY253" s="167"/>
      <c r="BZ253" s="167"/>
      <c r="CA253" s="167"/>
      <c r="CB253" s="86"/>
      <c r="CD253" s="146">
        <v>2</v>
      </c>
      <c r="CE253" s="140" t="s">
        <v>197</v>
      </c>
      <c r="CF253" s="142">
        <v>2</v>
      </c>
      <c r="CH253" s="59" t="str">
        <f>BD253</f>
        <v>N</v>
      </c>
      <c r="CI253" s="58" t="str">
        <f>BP253</f>
        <v>V</v>
      </c>
    </row>
    <row r="254" spans="1:87" ht="18" customHeight="1" x14ac:dyDescent="0.25">
      <c r="A254" s="33"/>
      <c r="B254" s="33"/>
      <c r="C254" s="34"/>
      <c r="D254" s="10"/>
      <c r="E254" s="160"/>
      <c r="F254" s="160"/>
      <c r="G254" s="160"/>
      <c r="H254" s="160"/>
      <c r="I254" s="160"/>
      <c r="J254" s="160"/>
      <c r="K254" s="160"/>
      <c r="L254" s="160"/>
      <c r="M254" s="160"/>
      <c r="N254" s="160"/>
      <c r="O254" s="160"/>
      <c r="P254" s="10"/>
      <c r="Q254" s="160"/>
      <c r="R254" s="160"/>
      <c r="S254" s="160"/>
      <c r="T254" s="160"/>
      <c r="U254" s="160"/>
      <c r="V254" s="160"/>
      <c r="W254" s="160"/>
      <c r="X254" s="160"/>
      <c r="Y254" s="160"/>
      <c r="Z254" s="160"/>
      <c r="AA254" s="160"/>
      <c r="AB254" s="8"/>
      <c r="BA254" s="147"/>
      <c r="BB254" s="147"/>
      <c r="BC254" s="91"/>
      <c r="BD254" s="93"/>
      <c r="BE254" s="167"/>
      <c r="BF254" s="167"/>
      <c r="BG254" s="167"/>
      <c r="BH254" s="167"/>
      <c r="BI254" s="167"/>
      <c r="BJ254" s="167"/>
      <c r="BK254" s="167"/>
      <c r="BL254" s="167"/>
      <c r="BM254" s="167"/>
      <c r="BN254" s="167"/>
      <c r="BO254" s="167"/>
      <c r="BP254" s="93"/>
      <c r="BQ254" s="167"/>
      <c r="BR254" s="167"/>
      <c r="BS254" s="167"/>
      <c r="BT254" s="167"/>
      <c r="BU254" s="167"/>
      <c r="BV254" s="167"/>
      <c r="BW254" s="167"/>
      <c r="BX254" s="167"/>
      <c r="BY254" s="167"/>
      <c r="BZ254" s="167"/>
      <c r="CA254" s="167"/>
      <c r="CB254" s="86"/>
    </row>
    <row r="255" spans="1:87" ht="18" customHeight="1" x14ac:dyDescent="0.25">
      <c r="A255" s="33"/>
      <c r="B255" s="33"/>
      <c r="C255" s="34"/>
      <c r="D255" s="84"/>
      <c r="E255" s="160" t="s">
        <v>74</v>
      </c>
      <c r="F255" s="160"/>
      <c r="G255" s="160"/>
      <c r="H255" s="160"/>
      <c r="I255" s="160"/>
      <c r="J255" s="160"/>
      <c r="K255" s="160"/>
      <c r="L255" s="160"/>
      <c r="M255" s="160"/>
      <c r="N255" s="160"/>
      <c r="O255" s="160"/>
      <c r="P255" s="84"/>
      <c r="Q255" s="160" t="s">
        <v>73</v>
      </c>
      <c r="R255" s="160"/>
      <c r="S255" s="160"/>
      <c r="T255" s="160"/>
      <c r="U255" s="160"/>
      <c r="V255" s="160"/>
      <c r="W255" s="160"/>
      <c r="X255" s="160"/>
      <c r="Y255" s="160"/>
      <c r="Z255" s="160"/>
      <c r="AA255" s="160"/>
      <c r="AB255" s="8"/>
      <c r="AD255" s="71" t="str">
        <f>IF(AND(P255="",D255=""),"",SUM(IF(AI255="",0,IF(AI255=CI255,1,0)),IF(AH255="",0,IF(AH255=CH255,1,0)),IF(AJ255="",0,IF(AJ255=CJ255,1,0)),IF(AK255="",0,IF(AK255=CK255,1,0))))</f>
        <v/>
      </c>
      <c r="AE255" s="135" t="s">
        <v>197</v>
      </c>
      <c r="AF255" s="134">
        <v>2</v>
      </c>
      <c r="AH255" s="72">
        <f>D255</f>
        <v>0</v>
      </c>
      <c r="AI255" s="72">
        <f>P255</f>
        <v>0</v>
      </c>
      <c r="AJ255" s="138"/>
      <c r="AK255" s="138"/>
      <c r="BA255" s="147"/>
      <c r="BB255" s="147"/>
      <c r="BC255" s="91"/>
      <c r="BD255" s="132" t="s">
        <v>66</v>
      </c>
      <c r="BE255" s="148" t="s">
        <v>74</v>
      </c>
      <c r="BF255" s="148"/>
      <c r="BG255" s="148"/>
      <c r="BH255" s="148"/>
      <c r="BI255" s="148"/>
      <c r="BJ255" s="148"/>
      <c r="BK255" s="148"/>
      <c r="BL255" s="148"/>
      <c r="BM255" s="148"/>
      <c r="BN255" s="148"/>
      <c r="BO255" s="148"/>
      <c r="BP255" s="132" t="s">
        <v>63</v>
      </c>
      <c r="BQ255" s="148" t="s">
        <v>73</v>
      </c>
      <c r="BR255" s="148"/>
      <c r="BS255" s="148"/>
      <c r="BT255" s="148"/>
      <c r="BU255" s="148"/>
      <c r="BV255" s="148"/>
      <c r="BW255" s="148"/>
      <c r="BX255" s="148"/>
      <c r="BY255" s="148"/>
      <c r="BZ255" s="148"/>
      <c r="CA255" s="148"/>
      <c r="CB255" s="86"/>
      <c r="CD255" s="146">
        <v>2</v>
      </c>
      <c r="CE255" s="140" t="s">
        <v>197</v>
      </c>
      <c r="CF255" s="142">
        <v>2</v>
      </c>
      <c r="CH255" s="59" t="str">
        <f>BD255</f>
        <v>V</v>
      </c>
      <c r="CI255" s="58" t="str">
        <f>BP255</f>
        <v>N</v>
      </c>
    </row>
    <row r="256" spans="1:87" ht="18" customHeight="1" x14ac:dyDescent="0.25">
      <c r="A256" s="33"/>
      <c r="B256" s="33"/>
      <c r="C256" s="34"/>
      <c r="D256" s="10"/>
      <c r="E256" s="160"/>
      <c r="F256" s="160"/>
      <c r="G256" s="160"/>
      <c r="H256" s="160"/>
      <c r="I256" s="160"/>
      <c r="J256" s="160"/>
      <c r="K256" s="160"/>
      <c r="L256" s="160"/>
      <c r="M256" s="160"/>
      <c r="N256" s="160"/>
      <c r="O256" s="160"/>
      <c r="P256" s="10"/>
      <c r="Q256" s="160"/>
      <c r="R256" s="160"/>
      <c r="S256" s="160"/>
      <c r="T256" s="160"/>
      <c r="U256" s="160"/>
      <c r="V256" s="160"/>
      <c r="W256" s="160"/>
      <c r="X256" s="160"/>
      <c r="Y256" s="160"/>
      <c r="Z256" s="160"/>
      <c r="AA256" s="160"/>
      <c r="AB256" s="8"/>
      <c r="BA256" s="147"/>
      <c r="BB256" s="147"/>
      <c r="BC256" s="91"/>
      <c r="BD256" s="93"/>
      <c r="BE256" s="148"/>
      <c r="BF256" s="148"/>
      <c r="BG256" s="148"/>
      <c r="BH256" s="148"/>
      <c r="BI256" s="148"/>
      <c r="BJ256" s="148"/>
      <c r="BK256" s="148"/>
      <c r="BL256" s="148"/>
      <c r="BM256" s="148"/>
      <c r="BN256" s="148"/>
      <c r="BO256" s="148"/>
      <c r="BP256" s="93"/>
      <c r="BQ256" s="148"/>
      <c r="BR256" s="148"/>
      <c r="BS256" s="148"/>
      <c r="BT256" s="148"/>
      <c r="BU256" s="148"/>
      <c r="BV256" s="148"/>
      <c r="BW256" s="148"/>
      <c r="BX256" s="148"/>
      <c r="BY256" s="148"/>
      <c r="BZ256" s="148"/>
      <c r="CA256" s="148"/>
      <c r="CB256" s="86"/>
    </row>
    <row r="257" spans="1:86" ht="18" customHeight="1" x14ac:dyDescent="0.25">
      <c r="A257" s="33"/>
      <c r="B257" s="33"/>
      <c r="C257" s="56" t="s">
        <v>209</v>
      </c>
      <c r="D257" s="156" t="s">
        <v>295</v>
      </c>
      <c r="E257" s="156"/>
      <c r="F257" s="156"/>
      <c r="G257" s="156"/>
      <c r="H257" s="156"/>
      <c r="I257" s="156"/>
      <c r="J257" s="156"/>
      <c r="K257" s="156"/>
      <c r="L257" s="156"/>
      <c r="M257" s="156"/>
      <c r="N257" s="156"/>
      <c r="O257" s="156"/>
      <c r="P257" s="156"/>
      <c r="Q257" s="156"/>
      <c r="R257" s="156"/>
      <c r="S257" s="156"/>
      <c r="T257" s="156"/>
      <c r="U257" s="156"/>
      <c r="V257" s="156"/>
      <c r="W257" s="156"/>
      <c r="X257" s="156"/>
      <c r="Y257" s="156"/>
      <c r="Z257" s="156"/>
      <c r="AA257" s="156"/>
      <c r="AB257" s="156"/>
      <c r="BA257" s="147"/>
      <c r="BB257" s="147"/>
      <c r="BC257" s="90" t="s">
        <v>209</v>
      </c>
      <c r="BD257" s="166" t="s">
        <v>191</v>
      </c>
      <c r="BE257" s="166"/>
      <c r="BF257" s="166"/>
      <c r="BG257" s="166"/>
      <c r="BH257" s="166"/>
      <c r="BI257" s="166"/>
      <c r="BJ257" s="166"/>
      <c r="BK257" s="166"/>
      <c r="BL257" s="166"/>
      <c r="BM257" s="166"/>
      <c r="BN257" s="166"/>
      <c r="BO257" s="166"/>
      <c r="BP257" s="166"/>
      <c r="BQ257" s="166"/>
      <c r="BR257" s="166"/>
      <c r="BS257" s="166"/>
      <c r="BT257" s="166"/>
      <c r="BU257" s="166"/>
      <c r="BV257" s="166"/>
      <c r="BW257" s="166"/>
      <c r="BX257" s="166"/>
      <c r="BY257" s="166"/>
      <c r="BZ257" s="166"/>
      <c r="CA257" s="166"/>
      <c r="CB257" s="166"/>
    </row>
    <row r="258" spans="1:86" ht="18" customHeight="1" x14ac:dyDescent="0.25">
      <c r="C258" s="4"/>
      <c r="D258" s="155"/>
      <c r="E258" s="155"/>
      <c r="F258" s="155"/>
      <c r="G258" s="155"/>
      <c r="H258" s="155"/>
      <c r="I258" s="155"/>
      <c r="J258" s="155"/>
      <c r="K258" s="155"/>
      <c r="L258" s="155"/>
      <c r="M258" s="155"/>
      <c r="N258" s="155"/>
      <c r="O258" s="155"/>
      <c r="P258" s="155"/>
      <c r="Q258" s="155"/>
      <c r="R258" s="155"/>
      <c r="S258" s="155"/>
      <c r="T258" s="155"/>
      <c r="U258" s="155"/>
      <c r="V258" s="8"/>
      <c r="W258" s="8"/>
      <c r="X258" s="8"/>
      <c r="Y258" s="8"/>
      <c r="Z258" s="8"/>
      <c r="AA258" s="8"/>
      <c r="AB258" s="8"/>
      <c r="AD258" s="71" t="str">
        <f>IF(D258="","",IF(COUNTIF($AH$258:$AH$259,D258)&gt;0,1/COUNTIF($D$258:$U$259,D258),0))</f>
        <v/>
      </c>
      <c r="AE258" s="135" t="s">
        <v>197</v>
      </c>
      <c r="AF258" s="134">
        <v>1</v>
      </c>
      <c r="AH258" s="141" t="str">
        <f>IF(CH258="","",CH258)</f>
        <v>Agrarinvestitonskredit</v>
      </c>
      <c r="BC258" s="92"/>
      <c r="BD258" s="162" t="s">
        <v>246</v>
      </c>
      <c r="BE258" s="162"/>
      <c r="BF258" s="162"/>
      <c r="BG258" s="162"/>
      <c r="BH258" s="162"/>
      <c r="BI258" s="162"/>
      <c r="BJ258" s="162"/>
      <c r="BK258" s="162"/>
      <c r="BL258" s="162"/>
      <c r="BM258" s="162"/>
      <c r="BN258" s="162"/>
      <c r="BO258" s="162"/>
      <c r="BP258" s="162"/>
      <c r="BQ258" s="162"/>
      <c r="BR258" s="162"/>
      <c r="BS258" s="162"/>
      <c r="BT258" s="162"/>
      <c r="BU258" s="163"/>
      <c r="BV258" s="86"/>
      <c r="BW258" s="86"/>
      <c r="BX258" s="86"/>
      <c r="BY258" s="86"/>
      <c r="BZ258" s="86"/>
      <c r="CA258" s="86"/>
      <c r="CB258" s="86"/>
      <c r="CD258" s="146">
        <v>1</v>
      </c>
      <c r="CE258" s="140" t="s">
        <v>197</v>
      </c>
      <c r="CF258" s="142">
        <v>1</v>
      </c>
      <c r="CH258" s="145" t="str">
        <f>BD258</f>
        <v>Agrarinvestitonskredit</v>
      </c>
    </row>
    <row r="259" spans="1:86" ht="18" customHeight="1" x14ac:dyDescent="0.25">
      <c r="C259" s="4"/>
      <c r="D259" s="5" t="s">
        <v>247</v>
      </c>
      <c r="F259" s="155"/>
      <c r="G259" s="155"/>
      <c r="H259" s="155"/>
      <c r="I259" s="155"/>
      <c r="J259" s="155"/>
      <c r="K259" s="155"/>
      <c r="L259" s="155"/>
      <c r="M259" s="155"/>
      <c r="N259" s="155"/>
      <c r="O259" s="155"/>
      <c r="P259" s="155"/>
      <c r="Q259" s="155"/>
      <c r="R259" s="155"/>
      <c r="S259" s="155"/>
      <c r="T259" s="155"/>
      <c r="U259" s="155"/>
      <c r="V259" s="8"/>
      <c r="W259" s="8"/>
      <c r="X259" s="8"/>
      <c r="Y259" s="8"/>
      <c r="Z259" s="8"/>
      <c r="AA259" s="8"/>
      <c r="AB259" s="8"/>
      <c r="AD259" s="71" t="str">
        <f>IF(F259="","",IF(COUNTIF($AH$258:$AH$259,F259)&gt;0,1/COUNTIF($D$258:$U$259,F259),0))</f>
        <v/>
      </c>
      <c r="AE259" s="135" t="s">
        <v>197</v>
      </c>
      <c r="AF259" s="134">
        <v>1</v>
      </c>
      <c r="AH259" s="141" t="str">
        <f>IF(CH259="","",CH259)</f>
        <v>AIK</v>
      </c>
      <c r="BC259" s="92"/>
      <c r="BD259" s="143" t="s">
        <v>247</v>
      </c>
      <c r="BF259" s="162" t="s">
        <v>245</v>
      </c>
      <c r="BG259" s="162"/>
      <c r="BH259" s="162"/>
      <c r="BI259" s="162"/>
      <c r="BJ259" s="162"/>
      <c r="BK259" s="162"/>
      <c r="BL259" s="162"/>
      <c r="BM259" s="162"/>
      <c r="BN259" s="162"/>
      <c r="BO259" s="162"/>
      <c r="BP259" s="162"/>
      <c r="BQ259" s="162"/>
      <c r="BR259" s="162"/>
      <c r="BS259" s="162"/>
      <c r="BT259" s="162"/>
      <c r="BU259" s="163"/>
      <c r="BV259" s="86"/>
      <c r="BW259" s="86"/>
      <c r="BX259" s="86"/>
      <c r="BY259" s="86"/>
      <c r="BZ259" s="86"/>
      <c r="CA259" s="86"/>
      <c r="CB259" s="86"/>
      <c r="CD259" s="146">
        <v>1</v>
      </c>
      <c r="CE259" s="140" t="s">
        <v>197</v>
      </c>
      <c r="CF259" s="142">
        <v>1</v>
      </c>
      <c r="CH259" s="145" t="str">
        <f>BF259</f>
        <v>AIK</v>
      </c>
    </row>
    <row r="260" spans="1:86" x14ac:dyDescent="0.25">
      <c r="C260" s="2"/>
      <c r="D260" s="3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BC260" s="112"/>
      <c r="BD260" s="113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</row>
    <row r="261" spans="1:86" ht="18" customHeight="1" x14ac:dyDescent="0.25">
      <c r="C261" s="73"/>
      <c r="D261" s="74"/>
      <c r="E261" s="74"/>
      <c r="F261" s="74"/>
      <c r="G261" s="74"/>
      <c r="H261" s="74"/>
      <c r="I261" s="74"/>
      <c r="J261" s="74"/>
      <c r="K261" s="75"/>
      <c r="L261" s="75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  <c r="Z261" s="76"/>
      <c r="AA261" s="76"/>
      <c r="AB261" s="76"/>
      <c r="AC261" s="76" t="s">
        <v>232</v>
      </c>
      <c r="AD261" s="77">
        <f>SUM(AD4:AD260)</f>
        <v>0</v>
      </c>
      <c r="AE261" s="78" t="s">
        <v>197</v>
      </c>
      <c r="AF261" s="79">
        <f>SUM(AF4:AF260)</f>
        <v>136</v>
      </c>
      <c r="BC261" s="61"/>
      <c r="BD261" s="62"/>
      <c r="BE261" s="62"/>
      <c r="BF261" s="62"/>
      <c r="BG261" s="62"/>
      <c r="BH261" s="62"/>
      <c r="BI261" s="62"/>
      <c r="BJ261" s="62"/>
      <c r="BK261" s="63"/>
      <c r="BL261" s="63"/>
      <c r="BM261" s="64"/>
      <c r="BN261" s="64"/>
      <c r="BO261" s="64"/>
      <c r="BP261" s="64"/>
      <c r="BQ261" s="64"/>
      <c r="BR261" s="64"/>
      <c r="BS261" s="64"/>
      <c r="BT261" s="64"/>
      <c r="BU261" s="64"/>
      <c r="BV261" s="64"/>
      <c r="BW261" s="64"/>
      <c r="BX261" s="64"/>
      <c r="BY261" s="64"/>
      <c r="BZ261" s="64"/>
      <c r="CA261" s="64"/>
      <c r="CB261" s="64"/>
      <c r="CC261" s="64" t="s">
        <v>232</v>
      </c>
      <c r="CD261" s="40">
        <f>SUM(CD4:CD260)</f>
        <v>136</v>
      </c>
      <c r="CE261" s="41" t="s">
        <v>197</v>
      </c>
      <c r="CF261" s="65">
        <f>SUM(CF4:CF260)</f>
        <v>136</v>
      </c>
    </row>
    <row r="262" spans="1:86" x14ac:dyDescent="0.25">
      <c r="C262" s="2"/>
      <c r="BC262" s="112"/>
    </row>
    <row r="263" spans="1:86" ht="18" customHeight="1" x14ac:dyDescent="0.25">
      <c r="AC263" s="114" t="s">
        <v>298</v>
      </c>
      <c r="AD263" s="115">
        <f>SUM(AD4:AD90)</f>
        <v>0</v>
      </c>
      <c r="AE263" s="115" t="s">
        <v>197</v>
      </c>
      <c r="AF263" s="116">
        <f>SUM(AF4:AF90)</f>
        <v>44</v>
      </c>
      <c r="CC263" s="114" t="s">
        <v>233</v>
      </c>
      <c r="CD263" s="115">
        <f>SUM(CD4:CD90)</f>
        <v>44</v>
      </c>
      <c r="CE263" s="115" t="s">
        <v>197</v>
      </c>
      <c r="CF263" s="116">
        <f>SUM(CF4:CF90)</f>
        <v>44</v>
      </c>
    </row>
    <row r="264" spans="1:86" ht="18" customHeight="1" x14ac:dyDescent="0.25">
      <c r="AC264" s="117" t="s">
        <v>299</v>
      </c>
      <c r="AD264" s="118">
        <f>SUM(AD91:AD260)</f>
        <v>0</v>
      </c>
      <c r="AE264" s="118" t="s">
        <v>197</v>
      </c>
      <c r="AF264" s="119">
        <f>SUM(AF91:AF260)</f>
        <v>92</v>
      </c>
      <c r="CC264" s="117" t="s">
        <v>234</v>
      </c>
      <c r="CD264" s="118">
        <f>SUM(CD91:CD260)</f>
        <v>92</v>
      </c>
      <c r="CE264" s="118" t="s">
        <v>197</v>
      </c>
      <c r="CF264" s="119">
        <f>SUM(CF91:CF260)</f>
        <v>92</v>
      </c>
    </row>
    <row r="265" spans="1:86" hidden="1" x14ac:dyDescent="0.25"/>
    <row r="266" spans="1:86" ht="15.75" hidden="1" thickBot="1" x14ac:dyDescent="0.3">
      <c r="C266" s="68"/>
      <c r="BO266" s="120" t="s">
        <v>249</v>
      </c>
      <c r="BP266" s="120"/>
      <c r="BQ266" s="121"/>
      <c r="BR266" s="121" t="s">
        <v>255</v>
      </c>
      <c r="CH266" s="69" t="s">
        <v>260</v>
      </c>
    </row>
    <row r="267" spans="1:86" hidden="1" x14ac:dyDescent="0.25">
      <c r="C267" s="68"/>
      <c r="BC267" s="127">
        <v>1</v>
      </c>
      <c r="BD267" s="128">
        <f ca="1">RAND()*BC284</f>
        <v>7.5397485259175818</v>
      </c>
      <c r="BE267" s="129">
        <f ca="1">INDEX(BC267:BC284,RANK(BD267,BD267:BD284))</f>
        <v>7</v>
      </c>
      <c r="BF267" s="145" t="str">
        <f>$BE$34</f>
        <v>(An)Schaffung von Anlagevermögen (Geld → AV)</v>
      </c>
      <c r="BO267" s="126" t="str">
        <f ca="1">VLOOKUP(BC267,BE267:BF284,2,0)</f>
        <v>Bezahlung langfristiger Investitionen</v>
      </c>
      <c r="CH267" s="70" t="s">
        <v>33</v>
      </c>
    </row>
    <row r="268" spans="1:86" hidden="1" x14ac:dyDescent="0.25">
      <c r="C268" s="68"/>
      <c r="BC268" s="127">
        <v>2</v>
      </c>
      <c r="BD268" s="128">
        <f ca="1">RAND()*BC284</f>
        <v>8.3628653314365042</v>
      </c>
      <c r="BE268" s="129">
        <f ca="1">INDEX(BC267:BC284,RANK(BD268,BD267:BD284))</f>
        <v>6</v>
      </c>
      <c r="BF268" s="145" t="str">
        <f>$BE$23</f>
        <v>Bereitstellung und Beschaffung von finanziellen Mitteln</v>
      </c>
      <c r="BO268" s="126" t="str">
        <f ca="1">VLOOKUP(BC268,BE267:BF284,2,0)</f>
        <v>Finanzierung des laufenden Betriebes</v>
      </c>
      <c r="CH268" s="70"/>
    </row>
    <row r="269" spans="1:86" ht="15.75" hidden="1" thickBot="1" x14ac:dyDescent="0.3">
      <c r="C269" s="68"/>
      <c r="BC269" s="127">
        <v>3</v>
      </c>
      <c r="BD269" s="128">
        <f ca="1">RAND()*BC284</f>
        <v>0.25377340025746342</v>
      </c>
      <c r="BE269" s="129">
        <f ca="1">INDEX(BC267:BC284,RANK(BD269,BD267:BD284))</f>
        <v>18</v>
      </c>
      <c r="BF269" s="145" t="str">
        <f>$BF$27</f>
        <v>Betriebsfinanzierung</v>
      </c>
      <c r="BO269" s="126" t="str">
        <f ca="1">VLOOKUP(BC269,BE267:BF284,2,0)</f>
        <v>Gebäude</v>
      </c>
      <c r="CH269" s="69" t="s">
        <v>261</v>
      </c>
    </row>
    <row r="270" spans="1:86" hidden="1" x14ac:dyDescent="0.25">
      <c r="C270" s="68"/>
      <c r="BC270" s="127">
        <v>4</v>
      </c>
      <c r="BD270" s="128">
        <f ca="1">RAND()*BC284</f>
        <v>6.3704554935932762</v>
      </c>
      <c r="BE270" s="129">
        <f ca="1">INDEX(BC267:BC284,RANK(BD270,BD267:BD284))</f>
        <v>9</v>
      </c>
      <c r="BF270" s="145" t="str">
        <f>$BE$26</f>
        <v>Bezahlung der laufenden Ausgaben</v>
      </c>
      <c r="BO270" s="126" t="str">
        <f ca="1">VLOOKUP(BC270,BE267:BF284,2,0)</f>
        <v>Neuinvestitionen</v>
      </c>
      <c r="CH270" s="70" t="s">
        <v>11</v>
      </c>
    </row>
    <row r="271" spans="1:86" hidden="1" x14ac:dyDescent="0.25">
      <c r="C271" s="68"/>
      <c r="BC271" s="127">
        <v>5</v>
      </c>
      <c r="BD271" s="128">
        <f ca="1">RAND()*BC284</f>
        <v>16.773864260881933</v>
      </c>
      <c r="BE271" s="129">
        <f ca="1">INDEX(BC267:BC284,RANK(BD271,BD267:BD284))</f>
        <v>1</v>
      </c>
      <c r="BF271" s="145" t="str">
        <f>$BE$29</f>
        <v>Bezahlung langfristiger Investitionen</v>
      </c>
      <c r="BO271" s="126" t="str">
        <f ca="1">VLOOKUP(BC271,BE267:BF284,2,0)</f>
        <v>5 bis 10 Jahre (oder darüber)</v>
      </c>
      <c r="CH271" s="70" t="s">
        <v>13</v>
      </c>
    </row>
    <row r="272" spans="1:86" hidden="1" x14ac:dyDescent="0.25">
      <c r="C272" s="68"/>
      <c r="BC272" s="127">
        <v>6</v>
      </c>
      <c r="BD272" s="128">
        <f ca="1">RAND()*BC284</f>
        <v>0.71232534272840997</v>
      </c>
      <c r="BE272" s="129">
        <f ca="1">INDEX(BC267:BC284,RANK(BD272,BD267:BD284))</f>
        <v>17</v>
      </c>
      <c r="BF272" s="145" t="str">
        <f>$BE$9</f>
        <v>Ersatzinvestitionen</v>
      </c>
      <c r="BO272" s="126" t="str">
        <f ca="1">VLOOKUP(BC272,BE267:BF284,2,0)</f>
        <v>Bereitstellung und Beschaffung von finanziellen Mitteln</v>
      </c>
      <c r="CH272" s="124"/>
    </row>
    <row r="273" spans="3:86" ht="15.75" hidden="1" thickBot="1" x14ac:dyDescent="0.3">
      <c r="C273" s="68"/>
      <c r="BC273" s="127">
        <v>7</v>
      </c>
      <c r="BD273" s="128">
        <f ca="1">RAND()*BC284</f>
        <v>2.1431403590219955</v>
      </c>
      <c r="BE273" s="129">
        <f ca="1">INDEX(BC267:BC284,RANK(BD273,BD267:BD284))</f>
        <v>15</v>
      </c>
      <c r="BF273" s="145" t="str">
        <f>$BE$8</f>
        <v>Erweiterungsinvestitionen</v>
      </c>
      <c r="BO273" s="126" t="str">
        <f ca="1">VLOOKUP(BC273,BE267:BF284,2,0)</f>
        <v>(An)Schaffung von Anlagevermögen (Geld → AV)</v>
      </c>
      <c r="CH273" s="69" t="s">
        <v>262</v>
      </c>
    </row>
    <row r="274" spans="3:86" hidden="1" x14ac:dyDescent="0.25">
      <c r="C274" s="68"/>
      <c r="BC274" s="127">
        <v>8</v>
      </c>
      <c r="BD274" s="128">
        <f ca="1">RAND()*BC284</f>
        <v>15.642720043320853</v>
      </c>
      <c r="BE274" s="129">
        <f ca="1">INDEX(BC267:BC284,RANK(BD274,BD267:BD284))</f>
        <v>2</v>
      </c>
      <c r="BF274" s="125" t="s">
        <v>138</v>
      </c>
      <c r="BO274" s="126" t="str">
        <f ca="1">VLOOKUP(BC274,BE267:BF284,2,0)</f>
        <v>Maschinen</v>
      </c>
      <c r="CH274" s="70" t="s">
        <v>48</v>
      </c>
    </row>
    <row r="275" spans="3:86" hidden="1" x14ac:dyDescent="0.25">
      <c r="C275" s="68"/>
      <c r="BC275" s="127">
        <v>9</v>
      </c>
      <c r="BD275" s="128">
        <f ca="1">RAND()*BC284</f>
        <v>11.266715396305758</v>
      </c>
      <c r="BE275" s="129">
        <f ca="1">INDEX(BC267:BC284,RANK(BD275,BD267:BD284))</f>
        <v>3</v>
      </c>
      <c r="BF275" s="145" t="str">
        <f>$BF$38</f>
        <v>Gebäude</v>
      </c>
      <c r="BO275" s="126" t="str">
        <f ca="1">VLOOKUP(BC275,BE267:BF284,2,0)</f>
        <v>Bezahlung der laufenden Ausgaben</v>
      </c>
      <c r="CH275" s="70" t="s">
        <v>11</v>
      </c>
    </row>
    <row r="276" spans="3:86" hidden="1" x14ac:dyDescent="0.25">
      <c r="C276" s="68"/>
      <c r="BC276" s="127">
        <v>10</v>
      </c>
      <c r="BD276" s="128">
        <f ca="1">RAND()*BC284</f>
        <v>2.8772383324187052</v>
      </c>
      <c r="BE276" s="129">
        <f ca="1">INDEX(BC267:BC284,RANK(BD276,BD267:BD284))</f>
        <v>14</v>
      </c>
      <c r="BF276" s="145" t="str">
        <f>$BF$39</f>
        <v>Grund und Boden</v>
      </c>
      <c r="BO276" s="126" t="str">
        <f ca="1">VLOOKUP(BC276,BE267:BF284,2,0)</f>
        <v>Rationalisierungsinvestitionen</v>
      </c>
    </row>
    <row r="277" spans="3:86" ht="15.75" hidden="1" thickBot="1" x14ac:dyDescent="0.3">
      <c r="C277" s="68"/>
      <c r="BC277" s="127">
        <v>11</v>
      </c>
      <c r="BD277" s="128">
        <f ca="1">RAND()*BC284</f>
        <v>4.7037238668197485</v>
      </c>
      <c r="BE277" s="129">
        <f ca="1">INDEX(BC267:BC284,RANK(BD277,BD267:BD284))</f>
        <v>11</v>
      </c>
      <c r="BF277" s="145" t="str">
        <f>$BE$10</f>
        <v>Gründungsinvestitionen</v>
      </c>
      <c r="BO277" s="126" t="str">
        <f ca="1">VLOOKUP(BC277,BE267:BF284,2,0)</f>
        <v>Gründungsinvestitionen</v>
      </c>
      <c r="CH277" s="69" t="s">
        <v>263</v>
      </c>
    </row>
    <row r="278" spans="3:86" hidden="1" x14ac:dyDescent="0.25">
      <c r="C278" s="68"/>
      <c r="BC278" s="127">
        <v>12</v>
      </c>
      <c r="BD278" s="128">
        <f ca="1">RAND()*BC284</f>
        <v>1.9523964968032741</v>
      </c>
      <c r="BE278" s="129">
        <f ca="1">INDEX(BC267:BC284,RANK(BD278,BD267:BD284))</f>
        <v>16</v>
      </c>
      <c r="BF278" s="145" t="str">
        <f>$BF$30</f>
        <v>Investitionsfinanzierung</v>
      </c>
      <c r="BO278" s="126" t="str">
        <f ca="1">VLOOKUP(BC278,BE267:BF284,2,0)</f>
        <v>AIK</v>
      </c>
      <c r="CH278" s="70" t="s">
        <v>18</v>
      </c>
    </row>
    <row r="279" spans="3:86" hidden="1" x14ac:dyDescent="0.25">
      <c r="C279" s="68"/>
      <c r="BC279" s="127">
        <v>13</v>
      </c>
      <c r="BD279" s="128">
        <f ca="1">RAND()*BC284</f>
        <v>4.4382513869228895</v>
      </c>
      <c r="BE279" s="129">
        <f ca="1">INDEX(BC267:BC284,RANK(BD279,BD267:BD284))</f>
        <v>12</v>
      </c>
      <c r="BF279" s="125" t="s">
        <v>245</v>
      </c>
      <c r="BO279" s="126" t="str">
        <f ca="1">VLOOKUP(BC279,BE267:BF284,2,0)</f>
        <v>Kapital ist langfristig gebunden</v>
      </c>
      <c r="CH279" s="70" t="s">
        <v>13</v>
      </c>
    </row>
    <row r="280" spans="3:86" hidden="1" x14ac:dyDescent="0.25">
      <c r="C280" s="68"/>
      <c r="BC280" s="127">
        <v>14</v>
      </c>
      <c r="BD280" s="128">
        <f ca="1">RAND()*BC284</f>
        <v>7.4722338638809482</v>
      </c>
      <c r="BE280" s="129">
        <f ca="1">INDEX(BC267:BC284,RANK(BD280,BD267:BD284))</f>
        <v>8</v>
      </c>
      <c r="BF280" s="145" t="str">
        <f>$BF$37</f>
        <v>Maschinen</v>
      </c>
      <c r="BO280" s="126" t="str">
        <f ca="1">VLOOKUP(BC280,BE267:BF284,2,0)</f>
        <v>Grund und Boden</v>
      </c>
    </row>
    <row r="281" spans="3:86" ht="15.75" hidden="1" thickBot="1" x14ac:dyDescent="0.3">
      <c r="C281" s="68"/>
      <c r="BC281" s="127">
        <v>15</v>
      </c>
      <c r="BD281" s="128">
        <f ca="1">RAND()*BC284</f>
        <v>10.073393165942754</v>
      </c>
      <c r="BE281" s="129">
        <f ca="1">INDEX(BC267:BC284,RANK(BD281,BD267:BD284))</f>
        <v>4</v>
      </c>
      <c r="BF281" s="145" t="str">
        <f>$BE$7</f>
        <v>Neuinvestitionen</v>
      </c>
      <c r="BO281" s="126" t="str">
        <f ca="1">VLOOKUP(BC281,BE267:BF284,2,0)</f>
        <v>Erweiterungsinvestitionen</v>
      </c>
      <c r="CH281" s="69" t="s">
        <v>264</v>
      </c>
    </row>
    <row r="282" spans="3:86" hidden="1" x14ac:dyDescent="0.25">
      <c r="C282" s="68"/>
      <c r="BC282" s="127">
        <v>16</v>
      </c>
      <c r="BD282" s="128">
        <f ca="1">RAND()*BC284</f>
        <v>3.3382291834017881</v>
      </c>
      <c r="BE282" s="129">
        <f ca="1">INDEX(BC267:BC284,RANK(BD282,BD267:BD284))</f>
        <v>13</v>
      </c>
      <c r="BF282" s="125" t="s">
        <v>17</v>
      </c>
      <c r="BO282" s="126" t="str">
        <f ca="1">VLOOKUP(BC282,BE267:BF284,2,0)</f>
        <v>Investitionsfinanzierung</v>
      </c>
      <c r="CH282" s="70">
        <v>1</v>
      </c>
    </row>
    <row r="283" spans="3:86" hidden="1" x14ac:dyDescent="0.25">
      <c r="C283" s="68"/>
      <c r="BC283" s="127">
        <v>17</v>
      </c>
      <c r="BD283" s="128">
        <f ca="1">RAND()*BC284</f>
        <v>6.2366869510510892</v>
      </c>
      <c r="BE283" s="129">
        <f ca="1">INDEX(BC267:BC284,RANK(BD283,BD267:BD284))</f>
        <v>10</v>
      </c>
      <c r="BF283" s="145" t="str">
        <f>$BE$11</f>
        <v>Rationalisierungsinvestitionen</v>
      </c>
      <c r="BO283" s="126" t="str">
        <f ca="1">VLOOKUP(BC283,BE267:BF284,2,0)</f>
        <v>Ersatzinvestitionen</v>
      </c>
      <c r="CH283" s="70">
        <v>2</v>
      </c>
    </row>
    <row r="284" spans="3:86" hidden="1" x14ac:dyDescent="0.25">
      <c r="C284" s="68"/>
      <c r="BC284" s="130">
        <v>18</v>
      </c>
      <c r="BD284" s="128">
        <f ca="1">RAND()*BC284</f>
        <v>9.6885539711273676</v>
      </c>
      <c r="BE284" s="129">
        <f ca="1">INDEX(BC267:BC284,RANK(BD284,BD267:BD284))</f>
        <v>5</v>
      </c>
      <c r="BF284" s="125" t="s">
        <v>96</v>
      </c>
      <c r="BO284" s="126" t="str">
        <f ca="1">VLOOKUP(BC284,BE267:BF284,2,0)</f>
        <v>Betriebsfinanzierung</v>
      </c>
      <c r="CH284" s="70">
        <v>3</v>
      </c>
    </row>
    <row r="285" spans="3:86" hidden="1" x14ac:dyDescent="0.25">
      <c r="C285" s="68"/>
      <c r="CH285" s="70">
        <v>4</v>
      </c>
    </row>
    <row r="286" spans="3:86" ht="15.75" hidden="1" thickBot="1" x14ac:dyDescent="0.3">
      <c r="C286" s="68"/>
      <c r="BO286" s="120" t="s">
        <v>250</v>
      </c>
      <c r="BP286" s="120"/>
      <c r="BQ286" s="122"/>
      <c r="BR286" s="122">
        <v>5</v>
      </c>
      <c r="CH286" s="70">
        <v>5</v>
      </c>
    </row>
    <row r="287" spans="3:86" hidden="1" x14ac:dyDescent="0.25">
      <c r="C287" s="68"/>
      <c r="BC287" s="127">
        <v>1</v>
      </c>
      <c r="BD287" s="128">
        <f ca="1">RAND()*BC304</f>
        <v>5.1852036054468211</v>
      </c>
      <c r="BE287" s="129">
        <f ca="1">INDEX(BC287:BC304,RANK(BD287,BD287:BD304))</f>
        <v>16</v>
      </c>
      <c r="BF287" s="145" t="str">
        <f>$BF$57</f>
        <v>Aufnahme von Fremdkapital (Schulden)</v>
      </c>
      <c r="BO287" s="126" t="str">
        <f ca="1">VLOOKUP(BC287,BE287:BF304,2,0)</f>
        <v>Grund und Boden</v>
      </c>
      <c r="CH287" s="70">
        <v>6</v>
      </c>
    </row>
    <row r="288" spans="3:86" hidden="1" x14ac:dyDescent="0.25">
      <c r="C288" s="68"/>
      <c r="BC288" s="127">
        <v>2</v>
      </c>
      <c r="BD288" s="128">
        <f ca="1">RAND()*BC304</f>
        <v>14.404314680708428</v>
      </c>
      <c r="BE288" s="129">
        <f ca="1">INDEX(BC287:BC304,RANK(BD288,BD287:BD304))</f>
        <v>4</v>
      </c>
      <c r="BF288" s="125" t="s">
        <v>152</v>
      </c>
      <c r="BO288" s="126" t="str">
        <f ca="1">VLOOKUP(BC288,BE287:BF304,2,0)</f>
        <v>sicherste Form der Finanzierung</v>
      </c>
    </row>
    <row r="289" spans="3:86" ht="15.75" hidden="1" thickBot="1" x14ac:dyDescent="0.3">
      <c r="C289" s="68"/>
      <c r="BC289" s="127">
        <v>3</v>
      </c>
      <c r="BD289" s="128">
        <f ca="1">RAND()*BC304</f>
        <v>8.8090174180410674</v>
      </c>
      <c r="BE289" s="129">
        <f ca="1">INDEX(BC287:BC304,RANK(BD289,BD287:BD304))</f>
        <v>13</v>
      </c>
      <c r="BF289" s="145" t="str">
        <f>$BG$77</f>
        <v>Betriebsvermögen</v>
      </c>
      <c r="BO289" s="126" t="str">
        <f ca="1">VLOOKUP(BC289,BE287:BF304,2,0)</f>
        <v>Kapital im landwirtschaftlichen Betrieb erwirtschaftet</v>
      </c>
      <c r="CH289" s="69" t="s">
        <v>265</v>
      </c>
    </row>
    <row r="290" spans="3:86" hidden="1" x14ac:dyDescent="0.25">
      <c r="C290" s="68"/>
      <c r="BC290" s="127">
        <v>4</v>
      </c>
      <c r="BD290" s="128">
        <f ca="1">RAND()*BC304</f>
        <v>6.9443651429345064</v>
      </c>
      <c r="BE290" s="129">
        <f ca="1">INDEX(BC287:BC304,RANK(BD290,BD287:BD304))</f>
        <v>14</v>
      </c>
      <c r="BF290" s="125" t="s">
        <v>114</v>
      </c>
      <c r="BO290" s="126" t="str">
        <f ca="1">VLOOKUP(BC290,BE287:BF304,2,0)</f>
        <v>kann der finanziellen Situation des Betriebes angepasst werden</v>
      </c>
      <c r="CH290" s="70" t="s">
        <v>22</v>
      </c>
    </row>
    <row r="291" spans="3:86" hidden="1" x14ac:dyDescent="0.25">
      <c r="C291" s="68"/>
      <c r="BC291" s="127">
        <v>5</v>
      </c>
      <c r="BD291" s="128">
        <f ca="1">RAND()*BC304</f>
        <v>16.381757060621617</v>
      </c>
      <c r="BE291" s="129">
        <f ca="1">INDEX(BC287:BC304,RANK(BD291,BD287:BD304))</f>
        <v>1</v>
      </c>
      <c r="BF291" s="125" t="s">
        <v>109</v>
      </c>
      <c r="BO291" s="126" t="str">
        <f ca="1">VLOOKUP(BC291,BE287:BF304,2,0)</f>
        <v>verursacht tatsächliche Betriebsausgaben</v>
      </c>
      <c r="CH291" s="70" t="s">
        <v>13</v>
      </c>
    </row>
    <row r="292" spans="3:86" hidden="1" x14ac:dyDescent="0.25">
      <c r="C292" s="68"/>
      <c r="BC292" s="127">
        <v>6</v>
      </c>
      <c r="BD292" s="128">
        <f ca="1">RAND()*BC304</f>
        <v>9.0391972398590905</v>
      </c>
      <c r="BE292" s="129">
        <f ca="1">INDEX(BC287:BC304,RANK(BD292,BD287:BD304))</f>
        <v>12</v>
      </c>
      <c r="BF292" s="125" t="s">
        <v>17</v>
      </c>
      <c r="BO292" s="126" t="str">
        <f ca="1">VLOOKUP(BC292,BE287:BF304,2,0)</f>
        <v>Privatvermögen</v>
      </c>
    </row>
    <row r="293" spans="3:86" ht="15.75" hidden="1" thickBot="1" x14ac:dyDescent="0.3">
      <c r="C293" s="68"/>
      <c r="BC293" s="127">
        <v>7</v>
      </c>
      <c r="BD293" s="128">
        <f ca="1">RAND()*BC304</f>
        <v>14.499780752216367</v>
      </c>
      <c r="BE293" s="129">
        <f ca="1">INDEX(BC287:BC304,RANK(BD293,BD287:BD304))</f>
        <v>3</v>
      </c>
      <c r="BF293" s="145" t="str">
        <f>$BF$76</f>
        <v>Kapital im landwirtschaftlichen Betrieb erwirtschaftet</v>
      </c>
      <c r="BO293" s="126" t="str">
        <f ca="1">VLOOKUP(BC293,BE287:BF304,2,0)</f>
        <v>Anzahlungen von Kunden</v>
      </c>
      <c r="CH293" s="69" t="s">
        <v>266</v>
      </c>
    </row>
    <row r="294" spans="3:86" hidden="1" x14ac:dyDescent="0.25">
      <c r="C294" s="68"/>
      <c r="BC294" s="127">
        <v>8</v>
      </c>
      <c r="BD294" s="128">
        <f ca="1">RAND()*BC304</f>
        <v>9.9970977836297923</v>
      </c>
      <c r="BE294" s="129">
        <f ca="1">INDEX(BC287:BC304,RANK(BD294,BD287:BD304))</f>
        <v>10</v>
      </c>
      <c r="BF294" s="125" t="s">
        <v>146</v>
      </c>
      <c r="BO294" s="126" t="str">
        <f ca="1">VLOOKUP(BC294,BE287:BF304,2,0)</f>
        <v>Zinsen</v>
      </c>
      <c r="CH294" s="70" t="s">
        <v>63</v>
      </c>
    </row>
    <row r="295" spans="3:86" hidden="1" x14ac:dyDescent="0.25">
      <c r="C295" s="68"/>
      <c r="BC295" s="127">
        <v>9</v>
      </c>
      <c r="BD295" s="128">
        <f ca="1">RAND()*BC304</f>
        <v>2.6409300940643536</v>
      </c>
      <c r="BE295" s="129">
        <f ca="1">INDEX(BC287:BC304,RANK(BD295,BD287:BD304))</f>
        <v>18</v>
      </c>
      <c r="BF295" s="145" t="str">
        <f>$BF$79</f>
        <v>Kapital stammt aus einem Nebeneinkommen</v>
      </c>
      <c r="BO295" s="126" t="str">
        <f ca="1">VLOOKUP(BC295,BE287:BF304,2,0)</f>
        <v>Tilgung</v>
      </c>
      <c r="CH295" s="70" t="s">
        <v>66</v>
      </c>
    </row>
    <row r="296" spans="3:86" hidden="1" x14ac:dyDescent="0.25">
      <c r="C296" s="68"/>
      <c r="BC296" s="127">
        <v>10</v>
      </c>
      <c r="BD296" s="128">
        <f ca="1">RAND()*BC304</f>
        <v>13.552183199309018</v>
      </c>
      <c r="BE296" s="129">
        <f ca="1">INDEX(BC287:BC304,RANK(BD296,BD287:BD304))</f>
        <v>6</v>
      </c>
      <c r="BF296" s="145" t="str">
        <f>$BG$80</f>
        <v>Privatvermögen</v>
      </c>
      <c r="BO296" s="126" t="str">
        <f ca="1">VLOOKUP(BC296,BE287:BF304,2,0)</f>
        <v>Kontokorrentkredit</v>
      </c>
    </row>
    <row r="297" spans="3:86" ht="15.75" hidden="1" thickBot="1" x14ac:dyDescent="0.3">
      <c r="C297" s="68"/>
      <c r="BC297" s="127">
        <v>11</v>
      </c>
      <c r="BD297" s="128">
        <f ca="1">RAND()*BC304</f>
        <v>13.159227989553365</v>
      </c>
      <c r="BE297" s="129">
        <f ca="1">INDEX(BC287:BC304,RANK(BD297,BD287:BD304))</f>
        <v>7</v>
      </c>
      <c r="BF297" s="125" t="s">
        <v>61</v>
      </c>
      <c r="BO297" s="126" t="str">
        <f ca="1">VLOOKUP(BC297,BE287:BF304,2,0)</f>
        <v>Verzinsung des geborgten Kapitals</v>
      </c>
      <c r="CH297" s="69" t="s">
        <v>267</v>
      </c>
    </row>
    <row r="298" spans="3:86" hidden="1" x14ac:dyDescent="0.25">
      <c r="C298" s="68"/>
      <c r="BC298" s="127">
        <v>12</v>
      </c>
      <c r="BD298" s="128">
        <f ca="1">RAND()*BC304</f>
        <v>6.1450598696965937</v>
      </c>
      <c r="BE298" s="129">
        <f ca="1">INDEX(BC287:BC304,RANK(BD298,BD287:BD304))</f>
        <v>15</v>
      </c>
      <c r="BF298" s="145" t="str">
        <f>$BF$63</f>
        <v>Rückzahlung des geborgten Kapitals</v>
      </c>
      <c r="BO298" s="126" t="str">
        <f ca="1">VLOOKUP(BC298,BE287:BF304,2,0)</f>
        <v>Kapital ist langfristig gebunden</v>
      </c>
      <c r="CH298" s="70" t="s">
        <v>100</v>
      </c>
    </row>
    <row r="299" spans="3:86" hidden="1" x14ac:dyDescent="0.25">
      <c r="C299" s="68"/>
      <c r="BC299" s="127">
        <v>13</v>
      </c>
      <c r="BD299" s="128">
        <f ca="1">RAND()*BC304</f>
        <v>14.973352608071906</v>
      </c>
      <c r="BE299" s="129">
        <f ca="1">INDEX(BC287:BC304,RANK(BD299,BD287:BD304))</f>
        <v>2</v>
      </c>
      <c r="BF299" s="145" t="str">
        <f>$BF$70</f>
        <v>sicherste Form der Finanzierung</v>
      </c>
      <c r="BO299" s="126" t="str">
        <f ca="1">VLOOKUP(BC299,BE287:BF304,2,0)</f>
        <v>Betriebsvermögen</v>
      </c>
      <c r="CH299" s="70" t="s">
        <v>97</v>
      </c>
    </row>
    <row r="300" spans="3:86" hidden="1" x14ac:dyDescent="0.25">
      <c r="C300" s="68"/>
      <c r="BC300" s="127">
        <v>14</v>
      </c>
      <c r="BD300" s="128">
        <f ca="1">RAND()*BC304</f>
        <v>11.299215507898186</v>
      </c>
      <c r="BE300" s="129">
        <f ca="1">INDEX(BC287:BC304,RANK(BD300,BD287:BD304))</f>
        <v>9</v>
      </c>
      <c r="BF300" s="145" t="str">
        <f>$BG$64</f>
        <v>Tilgung</v>
      </c>
      <c r="BO300" s="126" t="str">
        <f ca="1">VLOOKUP(BC300,BE287:BF304,2,0)</f>
        <v>Bezahlung langfristiger Investitionen</v>
      </c>
    </row>
    <row r="301" spans="3:86" hidden="1" x14ac:dyDescent="0.25">
      <c r="C301" s="68"/>
      <c r="BC301" s="127">
        <v>15</v>
      </c>
      <c r="BD301" s="128">
        <f ca="1">RAND()*BC304</f>
        <v>3.8628758632629578</v>
      </c>
      <c r="BE301" s="129">
        <f ca="1">INDEX(BC287:BC304,RANK(BD301,BD287:BD304))</f>
        <v>17</v>
      </c>
      <c r="BF301" s="145" t="str">
        <f>$BF$73</f>
        <v>verursacht keine Betriebsausgaben</v>
      </c>
      <c r="BO301" s="126" t="str">
        <f ca="1">VLOOKUP(BC301,BE287:BF304,2,0)</f>
        <v>Rückzahlung des geborgten Kapitals</v>
      </c>
    </row>
    <row r="302" spans="3:86" hidden="1" x14ac:dyDescent="0.25">
      <c r="C302" s="68"/>
      <c r="BC302" s="127">
        <v>16</v>
      </c>
      <c r="BD302" s="128">
        <f ca="1">RAND()*BC304</f>
        <v>14.243140060254378</v>
      </c>
      <c r="BE302" s="129">
        <f ca="1">INDEX(BC287:BC304,RANK(BD302,BD287:BD304))</f>
        <v>5</v>
      </c>
      <c r="BF302" s="145" t="str">
        <f>$BF$60</f>
        <v>verursacht tatsächliche Betriebsausgaben</v>
      </c>
      <c r="BO302" s="126" t="str">
        <f ca="1">VLOOKUP(BC302,BE287:BF304,2,0)</f>
        <v>Aufnahme von Fremdkapital (Schulden)</v>
      </c>
    </row>
    <row r="303" spans="3:86" hidden="1" x14ac:dyDescent="0.25">
      <c r="C303" s="68"/>
      <c r="BC303" s="127">
        <v>17</v>
      </c>
      <c r="BD303" s="128">
        <f ca="1">RAND()*BC304</f>
        <v>9.7615770890836391</v>
      </c>
      <c r="BE303" s="129">
        <f ca="1">INDEX(BC287:BC304,RANK(BD303,BD287:BD304))</f>
        <v>11</v>
      </c>
      <c r="BF303" s="145" t="str">
        <f>$BF$66</f>
        <v>Verzinsung des geborgten Kapitals</v>
      </c>
      <c r="BO303" s="126" t="str">
        <f ca="1">VLOOKUP(BC303,BE287:BF304,2,0)</f>
        <v>verursacht keine Betriebsausgaben</v>
      </c>
    </row>
    <row r="304" spans="3:86" hidden="1" x14ac:dyDescent="0.25">
      <c r="C304" s="68"/>
      <c r="BC304" s="130">
        <v>18</v>
      </c>
      <c r="BD304" s="128">
        <f ca="1">RAND()*BC304</f>
        <v>12.918325914424493</v>
      </c>
      <c r="BE304" s="129">
        <f ca="1">INDEX(BC287:BC304,RANK(BD304,BD287:BD304))</f>
        <v>8</v>
      </c>
      <c r="BF304" s="145" t="str">
        <f>$BG$67</f>
        <v>Zinsen</v>
      </c>
      <c r="BO304" s="126" t="str">
        <f ca="1">VLOOKUP(BC304,BE287:BF304,2,0)</f>
        <v>Kapital stammt aus einem Nebeneinkommen</v>
      </c>
    </row>
    <row r="305" spans="3:70" hidden="1" x14ac:dyDescent="0.25">
      <c r="C305" s="68"/>
    </row>
    <row r="306" spans="3:70" ht="15.75" hidden="1" thickBot="1" x14ac:dyDescent="0.3">
      <c r="C306" s="68"/>
      <c r="BO306" s="120" t="s">
        <v>251</v>
      </c>
      <c r="BP306" s="120"/>
      <c r="BQ306" s="121"/>
      <c r="BR306" s="121" t="s">
        <v>256</v>
      </c>
    </row>
    <row r="307" spans="3:70" hidden="1" x14ac:dyDescent="0.25">
      <c r="C307" s="68"/>
      <c r="BC307" s="127">
        <v>1</v>
      </c>
      <c r="BD307" s="128">
        <f ca="1">RAND()*BC324</f>
        <v>7.243711825467634</v>
      </c>
      <c r="BE307" s="129">
        <f ca="1">INDEX(BC307:BC324,RANK(BD307,BD307:BD324))</f>
        <v>15</v>
      </c>
      <c r="BF307" s="125" t="s">
        <v>41</v>
      </c>
      <c r="BO307" s="126" t="str">
        <f ca="1">VLOOKUP(BC307,BE307:BF324,2,0)</f>
        <v>Rückstellungen</v>
      </c>
    </row>
    <row r="308" spans="3:70" hidden="1" x14ac:dyDescent="0.25">
      <c r="C308" s="68"/>
      <c r="BC308" s="127">
        <v>2</v>
      </c>
      <c r="BD308" s="128">
        <f ca="1">RAND()*BC324</f>
        <v>17.246886879518332</v>
      </c>
      <c r="BE308" s="129">
        <f ca="1">INDEX(BC307:BC324,RANK(BD308,BD307:BD324))</f>
        <v>2</v>
      </c>
      <c r="BF308" s="145" t="str">
        <f>$BE$95</f>
        <v>Abschreibungen</v>
      </c>
      <c r="BO308" s="126" t="str">
        <f ca="1">VLOOKUP(BC308,BE307:BF324,2,0)</f>
        <v>Abschreibungen</v>
      </c>
    </row>
    <row r="309" spans="3:70" hidden="1" x14ac:dyDescent="0.25">
      <c r="C309" s="68"/>
      <c r="BC309" s="127">
        <v>3</v>
      </c>
      <c r="BD309" s="128">
        <f ca="1">RAND()*BC324</f>
        <v>14.222525663839395</v>
      </c>
      <c r="BE309" s="129">
        <f ca="1">INDEX(BC307:BC324,RANK(BD309,BD307:BD324))</f>
        <v>4</v>
      </c>
      <c r="BF309" s="125" t="s">
        <v>150</v>
      </c>
      <c r="BO309" s="126" t="str">
        <f ca="1">VLOOKUP(BC309,BE307:BF324,2,0)</f>
        <v>Selbstfinanzierung</v>
      </c>
    </row>
    <row r="310" spans="3:70" hidden="1" x14ac:dyDescent="0.25">
      <c r="C310" s="68"/>
      <c r="BC310" s="127">
        <v>4</v>
      </c>
      <c r="BD310" s="128">
        <f ca="1">RAND()*BC324</f>
        <v>8.1734084522508699</v>
      </c>
      <c r="BE310" s="129">
        <f ca="1">INDEX(BC307:BC324,RANK(BD310,BD307:BD324))</f>
        <v>11</v>
      </c>
      <c r="BF310" s="145" t="str">
        <f>$BE$88</f>
        <v>Anzahlungen von Kunden</v>
      </c>
      <c r="BO310" s="126" t="str">
        <f ca="1">VLOOKUP(BC310,BE307:BF324,2,0)</f>
        <v>über diesen Betrag kann dann je nach Bedarf verfügt werden</v>
      </c>
    </row>
    <row r="311" spans="3:70" hidden="1" x14ac:dyDescent="0.25">
      <c r="C311" s="68"/>
      <c r="BC311" s="127">
        <v>5</v>
      </c>
      <c r="BD311" s="128">
        <f ca="1">RAND()*BC324</f>
        <v>4.8723288655428627</v>
      </c>
      <c r="BE311" s="129">
        <f ca="1">INDEX(BC307:BC324,RANK(BD311,BD307:BD324))</f>
        <v>17</v>
      </c>
      <c r="BF311" s="145" t="str">
        <f>$BE$84</f>
        <v>Beteiligungen</v>
      </c>
      <c r="BO311" s="126" t="str">
        <f ca="1">VLOOKUP(BC311,BE307:BF324,2,0)</f>
        <v>Vermögensumschichtung oder Vermögensverkauf</v>
      </c>
    </row>
    <row r="312" spans="3:70" hidden="1" x14ac:dyDescent="0.25">
      <c r="C312" s="68"/>
      <c r="BC312" s="127">
        <v>6</v>
      </c>
      <c r="BD312" s="128">
        <f ca="1">RAND()*BC324</f>
        <v>8.7668256102193443</v>
      </c>
      <c r="BE312" s="129">
        <f ca="1">INDEX(BC307:BC324,RANK(BD312,BD307:BD324))</f>
        <v>10</v>
      </c>
      <c r="BF312" s="125" t="s">
        <v>113</v>
      </c>
      <c r="BO312" s="126" t="str">
        <f ca="1">VLOOKUP(BC312,BE307:BF324,2,0)</f>
        <v>Darlehen</v>
      </c>
    </row>
    <row r="313" spans="3:70" hidden="1" x14ac:dyDescent="0.25">
      <c r="C313" s="68"/>
      <c r="BC313" s="127">
        <v>7</v>
      </c>
      <c r="BD313" s="128">
        <f ca="1">RAND()*BC324</f>
        <v>11.426602960395368</v>
      </c>
      <c r="BE313" s="129">
        <f ca="1">INDEX(BC307:BC324,RANK(BD313,BD307:BD324))</f>
        <v>6</v>
      </c>
      <c r="BF313" s="145" t="str">
        <f>$BE$89</f>
        <v>Darlehen</v>
      </c>
      <c r="BO313" s="126" t="str">
        <f ca="1">VLOOKUP(BC313,BE307:BF324,2,0)</f>
        <v>Kontokorrentkredite</v>
      </c>
    </row>
    <row r="314" spans="3:70" hidden="1" x14ac:dyDescent="0.25">
      <c r="C314" s="68"/>
      <c r="BC314" s="127">
        <v>8</v>
      </c>
      <c r="BD314" s="128">
        <f ca="1">RAND()*BC324</f>
        <v>7.3544856582012246</v>
      </c>
      <c r="BE314" s="129">
        <f ca="1">INDEX(BC307:BC324,RANK(BD314,BD307:BD324))</f>
        <v>14</v>
      </c>
      <c r="BF314" s="145" t="str">
        <f>$BE$42</f>
        <v>Eigenkapital</v>
      </c>
      <c r="BO314" s="126" t="str">
        <f ca="1">VLOOKUP(BC314,BE307:BF324,2,0)</f>
        <v>Normalkredite</v>
      </c>
    </row>
    <row r="315" spans="3:70" hidden="1" x14ac:dyDescent="0.25">
      <c r="C315" s="68"/>
      <c r="BC315" s="127">
        <v>9</v>
      </c>
      <c r="BD315" s="128">
        <f ca="1">RAND()*BC324</f>
        <v>5.0289196347416247</v>
      </c>
      <c r="BE315" s="129">
        <f ca="1">INDEX(BC307:BC324,RANK(BD315,BD307:BD324))</f>
        <v>16</v>
      </c>
      <c r="BF315" s="145" t="str">
        <f>$BE$43</f>
        <v>geförderte, d.h. verbilligte Kredite (AIK)</v>
      </c>
      <c r="BO315" s="126" t="str">
        <f ca="1">VLOOKUP(BC315,BE307:BF324,2,0)</f>
        <v>5 bis 10 Jahre (oder darüber)</v>
      </c>
    </row>
    <row r="316" spans="3:70" hidden="1" x14ac:dyDescent="0.25">
      <c r="C316" s="68"/>
      <c r="BC316" s="127">
        <v>10</v>
      </c>
      <c r="BD316" s="128">
        <f ca="1">RAND()*BC324</f>
        <v>1.3330958233433019</v>
      </c>
      <c r="BE316" s="129">
        <f ca="1">INDEX(BC307:BC324,RANK(BD316,BD307:BD324))</f>
        <v>18</v>
      </c>
      <c r="BF316" s="145" t="str">
        <f>$BE$85</f>
        <v>Investitionszuschüsse</v>
      </c>
      <c r="BO316" s="126" t="str">
        <f ca="1">VLOOKUP(BC316,BE307:BF324,2,0)</f>
        <v>Betriebsfinanzierung</v>
      </c>
    </row>
    <row r="317" spans="3:70" hidden="1" x14ac:dyDescent="0.25">
      <c r="C317" s="68"/>
      <c r="BC317" s="127">
        <v>11</v>
      </c>
      <c r="BD317" s="128">
        <f ca="1">RAND()*BC324</f>
        <v>8.9197555553017249</v>
      </c>
      <c r="BE317" s="129">
        <f ca="1">INDEX(BC307:BC324,RANK(BD317,BD307:BD324))</f>
        <v>9</v>
      </c>
      <c r="BF317" s="125" t="s">
        <v>96</v>
      </c>
      <c r="BO317" s="126" t="str">
        <f ca="1">VLOOKUP(BC317,BE307:BF324,2,0)</f>
        <v>Anzahlungen von Kunden</v>
      </c>
    </row>
    <row r="318" spans="3:70" hidden="1" x14ac:dyDescent="0.25">
      <c r="BC318" s="127">
        <v>12</v>
      </c>
      <c r="BD318" s="128">
        <f ca="1">RAND()*BC324</f>
        <v>10.087697815026793</v>
      </c>
      <c r="BE318" s="129">
        <f ca="1">INDEX(BC307:BC324,RANK(BD318,BD307:BD324))</f>
        <v>7</v>
      </c>
      <c r="BF318" s="145" t="str">
        <f>$BE$86</f>
        <v>Kontokorrentkredite</v>
      </c>
      <c r="BO318" s="126" t="str">
        <f ca="1">VLOOKUP(BC318,BE307:BF324,2,0)</f>
        <v>Lieferantenkredite</v>
      </c>
    </row>
    <row r="319" spans="3:70" hidden="1" x14ac:dyDescent="0.25">
      <c r="BC319" s="127">
        <v>13</v>
      </c>
      <c r="BD319" s="128">
        <f ca="1">RAND()*BC324</f>
        <v>8.1441964923780965</v>
      </c>
      <c r="BE319" s="129">
        <f ca="1">INDEX(BC307:BC324,RANK(BD319,BD307:BD324))</f>
        <v>12</v>
      </c>
      <c r="BF319" s="145" t="str">
        <f>$BE$87</f>
        <v>Lieferantenkredite</v>
      </c>
      <c r="BO319" s="126" t="str">
        <f ca="1">VLOOKUP(BC319,BE307:BF324,2,0)</f>
        <v>Privatzuschüsse</v>
      </c>
    </row>
    <row r="320" spans="3:70" hidden="1" x14ac:dyDescent="0.25">
      <c r="BC320" s="127">
        <v>14</v>
      </c>
      <c r="BD320" s="128">
        <f ca="1">RAND()*BC324</f>
        <v>9.6261460363879117</v>
      </c>
      <c r="BE320" s="129">
        <f ca="1">INDEX(BC307:BC324,RANK(BD320,BD307:BD324))</f>
        <v>8</v>
      </c>
      <c r="BF320" s="145" t="str">
        <f>$BE$44</f>
        <v>Normalkredite</v>
      </c>
      <c r="BO320" s="126" t="str">
        <f ca="1">VLOOKUP(BC320,BE307:BF324,2,0)</f>
        <v>Eigenkapital</v>
      </c>
    </row>
    <row r="321" spans="55:70" hidden="1" x14ac:dyDescent="0.25">
      <c r="BC321" s="127">
        <v>15</v>
      </c>
      <c r="BD321" s="128">
        <f ca="1">RAND()*BC324</f>
        <v>7.9660464407482294</v>
      </c>
      <c r="BE321" s="129">
        <f ca="1">INDEX(BC307:BC324,RANK(BD321,BD307:BD324))</f>
        <v>13</v>
      </c>
      <c r="BF321" s="145" t="str">
        <f>$BE$83</f>
        <v>Privatzuschüsse</v>
      </c>
      <c r="BO321" s="126" t="str">
        <f ca="1">VLOOKUP(BC321,BE307:BF324,2,0)</f>
        <v>Abdeckung der Inflation (bei Ersatzinvestitionen)</v>
      </c>
    </row>
    <row r="322" spans="55:70" hidden="1" x14ac:dyDescent="0.25">
      <c r="BC322" s="127">
        <v>16</v>
      </c>
      <c r="BD322" s="128">
        <f ca="1">RAND()*BC324</f>
        <v>17.837162793901026</v>
      </c>
      <c r="BE322" s="129">
        <f ca="1">INDEX(BC307:BC324,RANK(BD322,BD307:BD324))</f>
        <v>1</v>
      </c>
      <c r="BF322" s="145" t="str">
        <f>$BE$97</f>
        <v>Rückstellungen</v>
      </c>
      <c r="BO322" s="126" t="str">
        <f ca="1">VLOOKUP(BC322,BE307:BF324,2,0)</f>
        <v>geförderte, d.h. verbilligte Kredite (AIK)</v>
      </c>
    </row>
    <row r="323" spans="55:70" hidden="1" x14ac:dyDescent="0.25">
      <c r="BC323" s="127">
        <v>17</v>
      </c>
      <c r="BD323" s="128">
        <f ca="1">RAND()*BC324</f>
        <v>16.873217381200686</v>
      </c>
      <c r="BE323" s="129">
        <f ca="1">INDEX(BC307:BC324,RANK(BD323,BD307:BD324))</f>
        <v>3</v>
      </c>
      <c r="BF323" s="145" t="str">
        <f>$BE$94</f>
        <v>Selbstfinanzierung</v>
      </c>
      <c r="BO323" s="126" t="str">
        <f ca="1">VLOOKUP(BC323,BE307:BF324,2,0)</f>
        <v>Beteiligungen</v>
      </c>
    </row>
    <row r="324" spans="55:70" hidden="1" x14ac:dyDescent="0.25">
      <c r="BC324" s="130">
        <v>18</v>
      </c>
      <c r="BD324" s="128">
        <f ca="1">RAND()*BC324</f>
        <v>13.052725278273785</v>
      </c>
      <c r="BE324" s="129">
        <f ca="1">INDEX(BC307:BC324,RANK(BD324,BD307:BD324))</f>
        <v>5</v>
      </c>
      <c r="BF324" s="145" t="str">
        <f>$BE$96</f>
        <v>Vermögensumschichtung oder Vermögensverkauf</v>
      </c>
      <c r="BO324" s="126" t="str">
        <f ca="1">VLOOKUP(BC324,BE307:BF324,2,0)</f>
        <v>Investitionszuschüsse</v>
      </c>
    </row>
    <row r="325" spans="55:70" hidden="1" x14ac:dyDescent="0.25"/>
    <row r="326" spans="55:70" ht="15.75" hidden="1" thickBot="1" x14ac:dyDescent="0.3">
      <c r="BO326" s="120" t="s">
        <v>252</v>
      </c>
      <c r="BP326" s="120"/>
      <c r="BQ326" s="123"/>
      <c r="BR326" s="123" t="s">
        <v>257</v>
      </c>
    </row>
    <row r="327" spans="55:70" hidden="1" x14ac:dyDescent="0.25">
      <c r="BC327" s="127">
        <v>1</v>
      </c>
      <c r="BD327" s="128">
        <f ca="1">RAND()*BC346</f>
        <v>4.8156264434414053</v>
      </c>
      <c r="BE327" s="129">
        <f t="array" aca="1" ref="BE327" ca="1">INDEX(BC327:BC346,RANK(BD327,BD327:BD346))</f>
        <v>15</v>
      </c>
      <c r="BF327" s="145" t="str">
        <f>$BE$128</f>
        <v>Abdeckung der Inflation (bei Ersatzinvestitionen)</v>
      </c>
      <c r="BO327" s="126" t="str">
        <f ca="1">VLOOKUP(BC327,BE327:BF346,2,0)</f>
        <v>Grund und Boden, Gebäude, Maschinen, ...</v>
      </c>
    </row>
    <row r="328" spans="55:70" hidden="1" x14ac:dyDescent="0.25">
      <c r="BC328" s="127">
        <v>2</v>
      </c>
      <c r="BD328" s="128">
        <f ca="1">RAND()*BC346</f>
        <v>15.217145752509534</v>
      </c>
      <c r="BE328" s="129">
        <f t="array" aca="1" ref="BE328" ca="1">INDEX(BC327:BC346,RANK(BD328,BD327:BD346))</f>
        <v>6</v>
      </c>
      <c r="BF328" s="145" t="str">
        <f>$BE$133</f>
        <v>Auszahlung weichender Erben</v>
      </c>
      <c r="BO328" s="126" t="str">
        <f ca="1">VLOOKUP(BC328,BE327:BF346,2,0)</f>
        <v>Futtermitteln, Düngemitteln, Treibstoff, ...</v>
      </c>
    </row>
    <row r="329" spans="55:70" hidden="1" x14ac:dyDescent="0.25">
      <c r="BC329" s="127">
        <v>3</v>
      </c>
      <c r="BD329" s="128">
        <f ca="1">RAND()*BC346</f>
        <v>0.75571524880961194</v>
      </c>
      <c r="BE329" s="129">
        <f t="array" aca="1" ref="BE329" ca="1">INDEX(BC327:BC346,RANK(BD329,BD327:BD346))</f>
        <v>19</v>
      </c>
      <c r="BF329" s="145" t="str">
        <f>$BF$166</f>
        <v xml:space="preserve">Bereitstellung von Kapital </v>
      </c>
      <c r="BO329" s="126" t="str">
        <f ca="1">VLOOKUP(BC329,BE327:BF346,2,0)</f>
        <v>wirtschaftliche Unabhängigkeit und geringere Einflussnahme von Dritten</v>
      </c>
    </row>
    <row r="330" spans="55:70" hidden="1" x14ac:dyDescent="0.25">
      <c r="BC330" s="127">
        <v>4</v>
      </c>
      <c r="BD330" s="128">
        <f ca="1">RAND()*BC346</f>
        <v>13.340630592648505</v>
      </c>
      <c r="BE330" s="129">
        <f t="array" aca="1" ref="BE330" ca="1">INDEX(BC327:BC346,RANK(BD330,BD327:BD346))</f>
        <v>8</v>
      </c>
      <c r="BF330" s="145" t="str">
        <f>$BF$168</f>
        <v>Beschaffung von Umlaufvermögen</v>
      </c>
      <c r="BO330" s="126" t="str">
        <f ca="1">VLOOKUP(BC330,BE327:BF346,2,0)</f>
        <v>Kontokorrentkredit</v>
      </c>
    </row>
    <row r="331" spans="55:70" hidden="1" x14ac:dyDescent="0.25">
      <c r="BC331" s="127">
        <v>5</v>
      </c>
      <c r="BD331" s="128">
        <f ca="1">RAND()*BC346</f>
        <v>3.3201336101802581</v>
      </c>
      <c r="BE331" s="129">
        <f t="array" aca="1" ref="BE331" ca="1">INDEX(BC327:BC346,RANK(BD331,BD327:BD346))</f>
        <v>18</v>
      </c>
      <c r="BF331" s="125" t="s">
        <v>246</v>
      </c>
      <c r="BO331" s="126" t="str">
        <f ca="1">VLOOKUP(BC331,BE327:BF346,2,0)</f>
        <v>höhere Chancen, wirtschaftliche Krisen durchzustehen</v>
      </c>
    </row>
    <row r="332" spans="55:70" hidden="1" x14ac:dyDescent="0.25">
      <c r="BC332" s="127">
        <v>6</v>
      </c>
      <c r="BD332" s="128">
        <f ca="1">RAND()*BC346</f>
        <v>6.6436788090441024</v>
      </c>
      <c r="BE332" s="129">
        <f t="array" aca="1" ref="BE332" ca="1">INDEX(BC327:BC346,RANK(BD332,BD327:BD346))</f>
        <v>12</v>
      </c>
      <c r="BF332" s="145" t="str">
        <f>$BE$157</f>
        <v>Darlehen</v>
      </c>
      <c r="BO332" s="126" t="str">
        <f ca="1">VLOOKUP(BC332,BE327:BF346,2,0)</f>
        <v>Auszahlung weichender Erben</v>
      </c>
    </row>
    <row r="333" spans="55:70" hidden="1" x14ac:dyDescent="0.25">
      <c r="BC333" s="127">
        <v>7</v>
      </c>
      <c r="BD333" s="128">
        <f ca="1">RAND()*BC346</f>
        <v>4.4565155810363732</v>
      </c>
      <c r="BE333" s="129">
        <f t="array" aca="1" ref="BE333" ca="1">INDEX(BC327:BC346,RANK(BD333,BD327:BD346))</f>
        <v>16</v>
      </c>
      <c r="BF333" s="145" t="str">
        <f>$BE$130</f>
        <v>Durchführung von Erweiterungsinvestitionen (Wachstumsinvestitionen)</v>
      </c>
      <c r="BO333" s="126" t="str">
        <f ca="1">VLOOKUP(BC333,BE327:BF346,2,0)</f>
        <v>gute Planung!</v>
      </c>
    </row>
    <row r="334" spans="55:70" hidden="1" x14ac:dyDescent="0.25">
      <c r="BC334" s="127">
        <v>8</v>
      </c>
      <c r="BD334" s="128">
        <f ca="1">RAND()*BC346</f>
        <v>5.2061490868319886</v>
      </c>
      <c r="BE334" s="129">
        <f t="array" aca="1" ref="BE334" ca="1">INDEX(BC327:BC346,RANK(BD334,BD327:BD346))</f>
        <v>14</v>
      </c>
      <c r="BF334" s="145" t="str">
        <f>$BF$167</f>
        <v>Finanzierung des laufenden Betriebes</v>
      </c>
      <c r="BO334" s="126" t="str">
        <f ca="1">VLOOKUP(BC334,BE327:BF346,2,0)</f>
        <v>Beschaffung von Umlaufvermögen</v>
      </c>
    </row>
    <row r="335" spans="55:70" hidden="1" x14ac:dyDescent="0.25">
      <c r="BC335" s="127">
        <v>9</v>
      </c>
      <c r="BD335" s="128">
        <f ca="1">RAND()*BC346</f>
        <v>0.20698372701800194</v>
      </c>
      <c r="BE335" s="129">
        <f t="array" aca="1" ref="BE335" ca="1">INDEX(BC327:BC346,RANK(BD335,BD327:BD346))</f>
        <v>20</v>
      </c>
      <c r="BF335" s="145" t="str">
        <f>$BF$150</f>
        <v>Finanzierung von Anlagevermögen</v>
      </c>
      <c r="BO335" s="126" t="str">
        <f ca="1">VLOOKUP(BC335,BE327:BF346,2,0)</f>
        <v>Privatvermögen</v>
      </c>
    </row>
    <row r="336" spans="55:70" hidden="1" x14ac:dyDescent="0.25">
      <c r="BC336" s="127">
        <v>10</v>
      </c>
      <c r="BD336" s="128">
        <f ca="1">RAND()*BC346</f>
        <v>19.133423398338056</v>
      </c>
      <c r="BE336" s="129">
        <f t="array" aca="1" ref="BE336" ca="1">INDEX(BC327:BC346,RANK(BD336,BD327:BD346))</f>
        <v>2</v>
      </c>
      <c r="BF336" s="145" t="str">
        <f>$BE$175</f>
        <v>Futtermitteln, Düngemitteln, Treibstoff, ...</v>
      </c>
      <c r="BO336" s="126" t="str">
        <f ca="1">VLOOKUP(BC336,BE327:BF346,2,0)</f>
        <v>mindestens 1/3 der Investitionssumme sollte aus Eigenkapital stammen</v>
      </c>
    </row>
    <row r="337" spans="55:70" hidden="1" x14ac:dyDescent="0.25">
      <c r="BC337" s="127">
        <v>11</v>
      </c>
      <c r="BD337" s="128">
        <f ca="1">RAND()*BC346</f>
        <v>19.166998470713967</v>
      </c>
      <c r="BE337" s="129">
        <f t="array" aca="1" ref="BE337" ca="1">INDEX(BC327:BC346,RANK(BD337,BD327:BD346))</f>
        <v>1</v>
      </c>
      <c r="BF337" s="145" t="str">
        <f>$BE$163</f>
        <v>Grund und Boden, Gebäude, Maschinen, ...</v>
      </c>
      <c r="BO337" s="126" t="str">
        <f ca="1">VLOOKUP(BC337,BE327:BF346,2,0)</f>
        <v>Teilnahme am technischen Fortschritt</v>
      </c>
    </row>
    <row r="338" spans="55:70" hidden="1" x14ac:dyDescent="0.25">
      <c r="BC338" s="127">
        <v>12</v>
      </c>
      <c r="BD338" s="128">
        <f ca="1">RAND()*BC346</f>
        <v>13.420130610824799</v>
      </c>
      <c r="BE338" s="129">
        <f t="array" aca="1" ref="BE338" ca="1">INDEX(BC327:BC346,RANK(BD338,BD327:BD346))</f>
        <v>7</v>
      </c>
      <c r="BF338" s="145" t="str">
        <f>$BI$154</f>
        <v>gute Planung!</v>
      </c>
      <c r="BO338" s="126" t="str">
        <f ca="1">VLOOKUP(BC338,BE327:BF346,2,0)</f>
        <v>Darlehen</v>
      </c>
    </row>
    <row r="339" spans="55:70" hidden="1" x14ac:dyDescent="0.25">
      <c r="BC339" s="127">
        <v>13</v>
      </c>
      <c r="BD339" s="128">
        <f ca="1">RAND()*BC346</f>
        <v>15.243646395394805</v>
      </c>
      <c r="BE339" s="129">
        <f t="array" aca="1" ref="BE339" ca="1">INDEX(BC327:BC346,RANK(BD339,BD327:BD346))</f>
        <v>5</v>
      </c>
      <c r="BF339" s="145" t="str">
        <f>$BE$132</f>
        <v>höhere Chancen, wirtschaftliche Krisen durchzustehen</v>
      </c>
      <c r="BO339" s="126" t="str">
        <f ca="1">VLOOKUP(BC339,BE327:BF346,2,0)</f>
        <v>Kredite in laufender Rechnung</v>
      </c>
    </row>
    <row r="340" spans="55:70" hidden="1" x14ac:dyDescent="0.25">
      <c r="BC340" s="127">
        <v>14</v>
      </c>
      <c r="BD340" s="128">
        <f ca="1">RAND()*BC346</f>
        <v>4.3764036861591489</v>
      </c>
      <c r="BE340" s="129">
        <f t="array" aca="1" ref="BE340" ca="1">INDEX(BC327:BC346,RANK(BD340,BD327:BD346))</f>
        <v>17</v>
      </c>
      <c r="BF340" s="145" t="str">
        <f>$BF$153</f>
        <v>Kapital ist langfristig gebunden</v>
      </c>
      <c r="BO340" s="126" t="str">
        <f ca="1">VLOOKUP(BC340,BE327:BF346,2,0)</f>
        <v>Finanzierung des laufenden Betriebes</v>
      </c>
    </row>
    <row r="341" spans="55:70" hidden="1" x14ac:dyDescent="0.25">
      <c r="BC341" s="127">
        <v>15</v>
      </c>
      <c r="BD341" s="128">
        <f ca="1">RAND()*BC346</f>
        <v>17.320255534650112</v>
      </c>
      <c r="BE341" s="129">
        <f t="array" aca="1" ref="BE341" ca="1">INDEX(BC327:BC346,RANK(BD341,BD327:BD346))</f>
        <v>4</v>
      </c>
      <c r="BF341" s="145" t="str">
        <f>$BF$172</f>
        <v>Kontokorrentkredit</v>
      </c>
      <c r="BO341" s="126" t="str">
        <f ca="1">VLOOKUP(BC341,BE327:BF346,2,0)</f>
        <v>Abdeckung der Inflation (bei Ersatzinvestitionen)</v>
      </c>
    </row>
    <row r="342" spans="55:70" hidden="1" x14ac:dyDescent="0.25">
      <c r="BC342" s="127">
        <v>16</v>
      </c>
      <c r="BD342" s="128">
        <f ca="1">RAND()*BC346</f>
        <v>6.514920395600436</v>
      </c>
      <c r="BE342" s="129">
        <f t="array" aca="1" ref="BE342" ca="1">INDEX(BC327:BC346,RANK(BD342,BD327:BD346))</f>
        <v>13</v>
      </c>
      <c r="BF342" s="145" t="str">
        <f>$BE$171</f>
        <v>Kredite in laufender Rechnung</v>
      </c>
      <c r="BO342" s="126" t="str">
        <f ca="1">VLOOKUP(BC342,BE327:BF346,2,0)</f>
        <v>Durchführung von Erweiterungsinvestitionen (Wachstumsinvestitionen)</v>
      </c>
    </row>
    <row r="343" spans="55:70" hidden="1" x14ac:dyDescent="0.25">
      <c r="BC343" s="127">
        <v>17</v>
      </c>
      <c r="BD343" s="128">
        <f ca="1">RAND()*BC346</f>
        <v>8.9965032223058827</v>
      </c>
      <c r="BE343" s="129">
        <f t="array" aca="1" ref="BE343" ca="1">INDEX(BC327:BC346,RANK(BD343,BD327:BD346))</f>
        <v>10</v>
      </c>
      <c r="BF343" s="145" t="str">
        <f>$BE$160</f>
        <v>mindestens 1/3 der Investitionssumme sollte aus Eigenkapital stammen</v>
      </c>
      <c r="BO343" s="126" t="str">
        <f ca="1">VLOOKUP(BC343,BE327:BF346,2,0)</f>
        <v>Kapital ist langfristig gebunden</v>
      </c>
    </row>
    <row r="344" spans="55:70" hidden="1" x14ac:dyDescent="0.25">
      <c r="BC344" s="127">
        <v>18</v>
      </c>
      <c r="BD344" s="128">
        <f ca="1">RAND()*BC346</f>
        <v>10.945891404413086</v>
      </c>
      <c r="BE344" s="129">
        <f t="array" aca="1" ref="BE344" ca="1">INDEX(BC327:BC346,RANK(BD344,BD327:BD346))</f>
        <v>9</v>
      </c>
      <c r="BF344" s="125" t="s">
        <v>123</v>
      </c>
      <c r="BO344" s="126" t="str">
        <f ca="1">VLOOKUP(BC344,BE327:BF346,2,0)</f>
        <v>Agrarinvestitonskredit</v>
      </c>
    </row>
    <row r="345" spans="55:70" hidden="1" x14ac:dyDescent="0.25">
      <c r="BC345" s="127">
        <v>19</v>
      </c>
      <c r="BD345" s="128">
        <f ca="1">RAND()*BC346</f>
        <v>8.4146304017698448</v>
      </c>
      <c r="BE345" s="129">
        <f t="array" aca="1" ref="BE345" ca="1">INDEX(BC327:BC346,RANK(BD345,BD327:BD346))</f>
        <v>11</v>
      </c>
      <c r="BF345" s="145" t="str">
        <f>$BE$129</f>
        <v>Teilnahme am technischen Fortschritt</v>
      </c>
      <c r="BO345" s="126" t="str">
        <f ca="1">VLOOKUP(BC345,BE327:BF346,2,0)</f>
        <v xml:space="preserve">Bereitstellung von Kapital </v>
      </c>
    </row>
    <row r="346" spans="55:70" hidden="1" x14ac:dyDescent="0.25">
      <c r="BC346" s="130">
        <v>20</v>
      </c>
      <c r="BD346" s="128">
        <f ca="1">RAND()*BC346</f>
        <v>18.176264548379741</v>
      </c>
      <c r="BE346" s="129">
        <f t="array" aca="1" ref="BE346" ca="1">INDEX(BC327:BC346,RANK(BD346,BD327:BD346))</f>
        <v>3</v>
      </c>
      <c r="BF346" s="145" t="str">
        <f>$BE$131</f>
        <v>wirtschaftliche Unabhängigkeit und geringere Einflussnahme von Dritten</v>
      </c>
      <c r="BO346" s="126" t="str">
        <f ca="1">VLOOKUP(BC346,BE327:BF346,2,0)</f>
        <v>Finanzierung von Anlagevermögen</v>
      </c>
    </row>
    <row r="347" spans="55:70" hidden="1" x14ac:dyDescent="0.25"/>
    <row r="348" spans="55:70" ht="15.75" hidden="1" thickBot="1" x14ac:dyDescent="0.3">
      <c r="BO348" s="120" t="s">
        <v>253</v>
      </c>
      <c r="BP348" s="120"/>
      <c r="BQ348" s="121"/>
      <c r="BR348" s="121" t="s">
        <v>258</v>
      </c>
    </row>
    <row r="349" spans="55:70" hidden="1" x14ac:dyDescent="0.25">
      <c r="BC349" s="127">
        <v>1</v>
      </c>
      <c r="BD349" s="128">
        <f ca="1">RAND()*BC366</f>
        <v>8.7340636446002478</v>
      </c>
      <c r="BE349" s="129">
        <f ca="1">INDEX(BC349:BC366,RANK(BD349,BD349:BD366))</f>
        <v>12</v>
      </c>
      <c r="BF349" s="125" t="s">
        <v>146</v>
      </c>
      <c r="BO349" s="126" t="str">
        <f ca="1">VLOOKUP(BC349,BE349:BF366,2,0)</f>
        <v>Investitionsfinanzierung</v>
      </c>
    </row>
    <row r="350" spans="55:70" hidden="1" x14ac:dyDescent="0.25">
      <c r="BC350" s="127">
        <v>2</v>
      </c>
      <c r="BD350" s="128">
        <f ca="1">RAND()*BC366</f>
        <v>3.4561334092844964</v>
      </c>
      <c r="BE350" s="129">
        <f ca="1">INDEX(BC349:BC366,RANK(BD350,BD349:BD366))</f>
        <v>16</v>
      </c>
      <c r="BF350" s="145" t="str">
        <f>$BG$188</f>
        <v>Darlehensgeber</v>
      </c>
      <c r="BO350" s="126" t="str">
        <f ca="1">VLOOKUP(BC350,BE349:BF366,2,0)</f>
        <v>Geldbeträge</v>
      </c>
    </row>
    <row r="351" spans="55:70" hidden="1" x14ac:dyDescent="0.25">
      <c r="BC351" s="127">
        <v>3</v>
      </c>
      <c r="BD351" s="128">
        <f ca="1">RAND()*BC366</f>
        <v>10.790421365529516</v>
      </c>
      <c r="BE351" s="129">
        <f ca="1">INDEX(BC349:BC366,RANK(BD351,BD349:BD366))</f>
        <v>9</v>
      </c>
      <c r="BF351" s="145" t="str">
        <f>$BV$187</f>
        <v>Darlehensvertrag</v>
      </c>
      <c r="BO351" s="126" t="str">
        <f ca="1">VLOOKUP(BC351,BE349:BF366,2,0)</f>
        <v>verzinst werden</v>
      </c>
    </row>
    <row r="352" spans="55:70" hidden="1" x14ac:dyDescent="0.25">
      <c r="BC352" s="127">
        <v>4</v>
      </c>
      <c r="BD352" s="128">
        <f ca="1">RAND()*BC366</f>
        <v>13.399461637070988</v>
      </c>
      <c r="BE352" s="129">
        <f ca="1">INDEX(BC349:BC366,RANK(BD352,BD349:BD366))</f>
        <v>6</v>
      </c>
      <c r="BF352" s="145" t="str">
        <f>$BD$189</f>
        <v>einer</v>
      </c>
      <c r="BO352" s="126" t="str">
        <f ca="1">VLOOKUP(BC352,BE349:BF366,2,0)</f>
        <v>Privatvermögen</v>
      </c>
    </row>
    <row r="353" spans="55:70" hidden="1" x14ac:dyDescent="0.25">
      <c r="BC353" s="127">
        <v>5</v>
      </c>
      <c r="BD353" s="128">
        <f ca="1">RAND()*BC366</f>
        <v>9.1013879496910839</v>
      </c>
      <c r="BE353" s="129">
        <f ca="1">INDEX(BC349:BC366,RANK(BD353,BD349:BD366))</f>
        <v>10</v>
      </c>
      <c r="BF353" s="145" t="str">
        <f>$BE$195</f>
        <v>Geld MUSS durch Investition hereingebracht</v>
      </c>
      <c r="BO353" s="126" t="str">
        <f ca="1">VLOOKUP(BC353,BE349:BF366,2,0)</f>
        <v>nicht</v>
      </c>
    </row>
    <row r="354" spans="55:70" hidden="1" x14ac:dyDescent="0.25">
      <c r="BC354" s="127">
        <v>6</v>
      </c>
      <c r="BD354" s="128">
        <f ca="1">RAND()*BC366</f>
        <v>15.085449600774595</v>
      </c>
      <c r="BE354" s="129">
        <f ca="1">INDEX(BC349:BC366,RANK(BD354,BD349:BD366))</f>
        <v>2</v>
      </c>
      <c r="BF354" s="145" t="str">
        <f>$BG$187</f>
        <v>Geldbeträge</v>
      </c>
      <c r="BO354" s="126" t="str">
        <f ca="1">VLOOKUP(BC354,BE349:BF366,2,0)</f>
        <v>einer</v>
      </c>
    </row>
    <row r="355" spans="55:70" hidden="1" x14ac:dyDescent="0.25">
      <c r="BC355" s="127">
        <v>7</v>
      </c>
      <c r="BD355" s="128">
        <f ca="1">RAND()*BC366</f>
        <v>12.809917839116231</v>
      </c>
      <c r="BE355" s="129">
        <f ca="1">INDEX(BC349:BC366,RANK(BD355,BD349:BD366))</f>
        <v>7</v>
      </c>
      <c r="BF355" s="145" t="str">
        <f>$BF$200</f>
        <v>Grund- und Bodenverkauf</v>
      </c>
      <c r="BO355" s="126" t="str">
        <f ca="1">VLOOKUP(BC355,BE349:BF366,2,0)</f>
        <v>Grund- und Bodenverkauf</v>
      </c>
    </row>
    <row r="356" spans="55:70" hidden="1" x14ac:dyDescent="0.25">
      <c r="BC356" s="127">
        <v>8</v>
      </c>
      <c r="BD356" s="128">
        <f ca="1">RAND()*BC366</f>
        <v>8.2447818777061297</v>
      </c>
      <c r="BE356" s="129">
        <f ca="1">INDEX(BC349:BC366,RANK(BD356,BD349:BD366))</f>
        <v>13</v>
      </c>
      <c r="BF356" s="125" t="s">
        <v>80</v>
      </c>
      <c r="BO356" s="126" t="str">
        <f ca="1">VLOOKUP(BC356,BE349:BF366,2,0)</f>
        <v>Summe</v>
      </c>
    </row>
    <row r="357" spans="55:70" hidden="1" x14ac:dyDescent="0.25">
      <c r="BC357" s="127">
        <v>9</v>
      </c>
      <c r="BD357" s="128">
        <f ca="1">RAND()*BC366</f>
        <v>3.9918326222669558</v>
      </c>
      <c r="BE357" s="129">
        <f ca="1">INDEX(BC349:BC366,RANK(BD357,BD349:BD366))</f>
        <v>15</v>
      </c>
      <c r="BF357" s="145" t="str">
        <f>$BF$199</f>
        <v>Holzschlägerung (über Zuwachs)</v>
      </c>
      <c r="BO357" s="126" t="str">
        <f ca="1">VLOOKUP(BC357,BE349:BF366,2,0)</f>
        <v>Darlehensvertrag</v>
      </c>
    </row>
    <row r="358" spans="55:70" hidden="1" x14ac:dyDescent="0.25">
      <c r="BC358" s="127">
        <v>10</v>
      </c>
      <c r="BD358" s="128">
        <f ca="1">RAND()*BC366</f>
        <v>17.804017628186465</v>
      </c>
      <c r="BE358" s="129">
        <f ca="1">INDEX(BC349:BC366,RANK(BD358,BD349:BD366))</f>
        <v>1</v>
      </c>
      <c r="BF358" s="125" t="s">
        <v>115</v>
      </c>
      <c r="BO358" s="126" t="str">
        <f ca="1">VLOOKUP(BC358,BE349:BF366,2,0)</f>
        <v>Geld MUSS durch Investition hereingebracht</v>
      </c>
    </row>
    <row r="359" spans="55:70" hidden="1" x14ac:dyDescent="0.25">
      <c r="BC359" s="127">
        <v>11</v>
      </c>
      <c r="BD359" s="128">
        <f ca="1">RAND()*BC366</f>
        <v>14.445465010564854</v>
      </c>
      <c r="BE359" s="129">
        <f ca="1">INDEX(BC349:BC366,RANK(BD359,BD349:BD366))</f>
        <v>5</v>
      </c>
      <c r="BF359" s="145" t="str">
        <f>$BD$191</f>
        <v>nicht</v>
      </c>
      <c r="BO359" s="126" t="str">
        <f ca="1">VLOOKUP(BC359,BE349:BF366,2,0)</f>
        <v>zurückzuzahlen</v>
      </c>
    </row>
    <row r="360" spans="55:70" hidden="1" x14ac:dyDescent="0.25">
      <c r="BC360" s="127">
        <v>12</v>
      </c>
      <c r="BD360" s="128">
        <f ca="1">RAND()*BC366</f>
        <v>14.567334456408656</v>
      </c>
      <c r="BE360" s="129">
        <f ca="1">INDEX(BC349:BC366,RANK(BD360,BD349:BD366))</f>
        <v>4</v>
      </c>
      <c r="BF360" s="125" t="s">
        <v>123</v>
      </c>
      <c r="BO360" s="126" t="str">
        <f ca="1">VLOOKUP(BC360,BE349:BF366,2,0)</f>
        <v>Kontokorrentkredit</v>
      </c>
    </row>
    <row r="361" spans="55:70" hidden="1" x14ac:dyDescent="0.25">
      <c r="BC361" s="127">
        <v>13</v>
      </c>
      <c r="BD361" s="128">
        <f ca="1">RAND()*BC366</f>
        <v>7.1470876141675896</v>
      </c>
      <c r="BE361" s="129">
        <f ca="1">INDEX(BC349:BC366,RANK(BD361,BD349:BD366))</f>
        <v>14</v>
      </c>
      <c r="BF361" s="145" t="str">
        <f>$BF$201</f>
        <v>sonstiges Anlagevermögen verkaufen (Maschinen, Gebäude, Zuchtvieh)</v>
      </c>
      <c r="BO361" s="126" t="str">
        <f ca="1">VLOOKUP(BC361,BE349:BF366,2,0)</f>
        <v>Darlehensgeber</v>
      </c>
    </row>
    <row r="362" spans="55:70" hidden="1" x14ac:dyDescent="0.25">
      <c r="BC362" s="127">
        <v>14</v>
      </c>
      <c r="BD362" s="128">
        <f ca="1">RAND()*BC366</f>
        <v>12.271846419520143</v>
      </c>
      <c r="BE362" s="129">
        <f ca="1">INDEX(BC349:BC366,RANK(BD362,BD349:BD366))</f>
        <v>8</v>
      </c>
      <c r="BF362" s="145" t="str">
        <f>$BF$189</f>
        <v>Summe</v>
      </c>
      <c r="BO362" s="126" t="str">
        <f ca="1">VLOOKUP(BC362,BE349:BF366,2,0)</f>
        <v>sonstiges Anlagevermögen verkaufen (Maschinen, Gebäude, Zuchtvieh)</v>
      </c>
    </row>
    <row r="363" spans="55:70" hidden="1" x14ac:dyDescent="0.25">
      <c r="BC363" s="127">
        <v>15</v>
      </c>
      <c r="BD363" s="128">
        <f ca="1">RAND()*BC366</f>
        <v>4.6894699403134066E-2</v>
      </c>
      <c r="BE363" s="129">
        <f ca="1">INDEX(BC349:BC366,RANK(BD363,BD349:BD366))</f>
        <v>18</v>
      </c>
      <c r="BF363" s="145" t="str">
        <f>$BT$189</f>
        <v>Tilgungsplan</v>
      </c>
      <c r="BO363" s="126" t="str">
        <f ca="1">VLOOKUP(BC363,BE349:BF366,2,0)</f>
        <v>Holzschlägerung (über Zuwachs)</v>
      </c>
    </row>
    <row r="364" spans="55:70" hidden="1" x14ac:dyDescent="0.25">
      <c r="BC364" s="127">
        <v>16</v>
      </c>
      <c r="BD364" s="128">
        <f ca="1">RAND()*BC366</f>
        <v>15.030789461469331</v>
      </c>
      <c r="BE364" s="129">
        <f ca="1">INDEX(BC349:BC366,RANK(BD364,BD349:BD366))</f>
        <v>3</v>
      </c>
      <c r="BF364" s="145" t="str">
        <f>$BE$196</f>
        <v>verzinst werden</v>
      </c>
      <c r="BO364" s="126" t="str">
        <f ca="1">VLOOKUP(BC364,BE349:BF366,2,0)</f>
        <v>Darlehensgeber</v>
      </c>
    </row>
    <row r="365" spans="55:70" hidden="1" x14ac:dyDescent="0.25">
      <c r="BC365" s="127">
        <v>17</v>
      </c>
      <c r="BD365" s="128">
        <f ca="1">RAND()*BC366</f>
        <v>0.57099224740492183</v>
      </c>
      <c r="BE365" s="129">
        <f ca="1">INDEX(BC349:BC366,RANK(BD365,BD349:BD366))</f>
        <v>17</v>
      </c>
      <c r="BF365" s="145" t="str">
        <f>$BL$190</f>
        <v>Wiederausnutzung</v>
      </c>
      <c r="BO365" s="126" t="str">
        <f ca="1">VLOOKUP(BC365,BE349:BF366,2,0)</f>
        <v>Wiederausnutzung</v>
      </c>
    </row>
    <row r="366" spans="55:70" hidden="1" x14ac:dyDescent="0.25">
      <c r="BC366" s="130">
        <v>18</v>
      </c>
      <c r="BD366" s="128">
        <f ca="1">RAND()*BC366</f>
        <v>9.0092514900214464</v>
      </c>
      <c r="BE366" s="129">
        <f ca="1">INDEX(BC349:BC366,RANK(BD366,BD349:BD366))</f>
        <v>11</v>
      </c>
      <c r="BF366" s="145" t="str">
        <f>$BD$190</f>
        <v>zurückzuzahlen</v>
      </c>
      <c r="BO366" s="126" t="str">
        <f ca="1">VLOOKUP(BC366,BE349:BF366,2,0)</f>
        <v>Tilgungsplan</v>
      </c>
    </row>
    <row r="367" spans="55:70" hidden="1" x14ac:dyDescent="0.25"/>
    <row r="368" spans="55:70" ht="15.75" hidden="1" thickBot="1" x14ac:dyDescent="0.3">
      <c r="BO368" s="120" t="s">
        <v>254</v>
      </c>
      <c r="BP368" s="120"/>
      <c r="BQ368" s="121"/>
      <c r="BR368" s="121" t="s">
        <v>259</v>
      </c>
    </row>
    <row r="369" spans="55:67" hidden="1" x14ac:dyDescent="0.25">
      <c r="BC369" s="127">
        <v>1</v>
      </c>
      <c r="BD369" s="128">
        <f ca="1">RAND()*BC388</f>
        <v>3.4125817194890362</v>
      </c>
      <c r="BE369" s="129">
        <f t="array" aca="1" ref="BE369" ca="1">INDEX(BC369:BC388,RANK(BD369,BD369:BD388))</f>
        <v>19</v>
      </c>
      <c r="BF369" s="145" t="str">
        <f>$BH$223</f>
        <v>5 bis 10 Jahre (oder darüber)</v>
      </c>
      <c r="BO369" s="126" t="str">
        <f ca="1">VLOOKUP(BC369,BE369:BF388,2,0)</f>
        <v>bis zu 1 Jahr</v>
      </c>
    </row>
    <row r="370" spans="55:67" hidden="1" x14ac:dyDescent="0.25">
      <c r="BC370" s="127">
        <v>2</v>
      </c>
      <c r="BD370" s="128">
        <f ca="1">RAND()*BC388</f>
        <v>13.187279378025529</v>
      </c>
      <c r="BE370" s="129">
        <f t="array" aca="1" ref="BE370" ca="1">INDEX(BC369:BC388,RANK(BD370,BD369:BD388))</f>
        <v>10</v>
      </c>
      <c r="BF370" s="145" t="str">
        <f>$BD$258</f>
        <v>Agrarinvestitonskredit</v>
      </c>
      <c r="BO370" s="126" t="str">
        <f ca="1">VLOOKUP(BC370,BE369:BF388,2,0)</f>
        <v>bis 5 Jahre</v>
      </c>
    </row>
    <row r="371" spans="55:67" hidden="1" x14ac:dyDescent="0.25">
      <c r="BC371" s="127">
        <v>3</v>
      </c>
      <c r="BD371" s="128">
        <f ca="1">RAND()*BC388</f>
        <v>13.106666272110392</v>
      </c>
      <c r="BE371" s="129">
        <f t="array" aca="1" ref="BE371" ca="1">INDEX(BC369:BC388,RANK(BD371,BD369:BD388))</f>
        <v>11</v>
      </c>
      <c r="BF371" s="145" t="str">
        <f>$BF$259</f>
        <v>AIK</v>
      </c>
      <c r="BO371" s="126" t="str">
        <f ca="1">VLOOKUP(BC371,BE369:BF388,2,0)</f>
        <v>nicht länger als Nutzungsdauer der Investition sein (Richtwert ½ ND)</v>
      </c>
    </row>
    <row r="372" spans="55:67" hidden="1" x14ac:dyDescent="0.25">
      <c r="BC372" s="127">
        <v>4</v>
      </c>
      <c r="BD372" s="128">
        <f ca="1">RAND()*BC388</f>
        <v>15.170884638790668</v>
      </c>
      <c r="BE372" s="129">
        <f t="array" aca="1" ref="BE372" ca="1">INDEX(BC369:BC388,RANK(BD372,BD369:BD388))</f>
        <v>7</v>
      </c>
      <c r="BF372" s="145" t="str">
        <f>$BE$206</f>
        <v>bei langfristigen Darlehen nicht mehr als 20 bis 25 Jahre</v>
      </c>
      <c r="BO372" s="126" t="str">
        <f ca="1">VLOOKUP(BC372,BE369:BF388,2,0)</f>
        <v>Betriebsfinanzierung</v>
      </c>
    </row>
    <row r="373" spans="55:67" hidden="1" x14ac:dyDescent="0.25">
      <c r="BC373" s="127">
        <v>5</v>
      </c>
      <c r="BD373" s="128">
        <f ca="1">RAND()*BC388</f>
        <v>8.422312910003404</v>
      </c>
      <c r="BE373" s="129">
        <f t="array" aca="1" ref="BE373" ca="1">INDEX(BC369:BC388,RANK(BD373,BD369:BD388))</f>
        <v>15</v>
      </c>
      <c r="BF373" s="145" t="str">
        <f>$BH$224</f>
        <v>Betriebsaufstockungen</v>
      </c>
      <c r="BO373" s="126" t="str">
        <f ca="1">VLOOKUP(BC373,BE369:BF388,2,0)</f>
        <v>Kredit kann immer wieder beansprucht und zurückbezahlt werden</v>
      </c>
    </row>
    <row r="374" spans="55:67" hidden="1" x14ac:dyDescent="0.25">
      <c r="BC374" s="127">
        <v>6</v>
      </c>
      <c r="BD374" s="128">
        <f ca="1">RAND()*BC388</f>
        <v>18.813467038831384</v>
      </c>
      <c r="BE374" s="129">
        <f t="array" aca="1" ref="BE374" ca="1">INDEX(BC369:BC388,RANK(BD374,BD369:BD388))</f>
        <v>4</v>
      </c>
      <c r="BF374" s="145" t="str">
        <f>$BH$234</f>
        <v>Betriebsfinanzierung</v>
      </c>
      <c r="BO374" s="126" t="str">
        <f ca="1">VLOOKUP(BC374,BE369:BF388,2,0)</f>
        <v>Grundkauf, Stallbau, Wohnhausbau, …</v>
      </c>
    </row>
    <row r="375" spans="55:67" hidden="1" x14ac:dyDescent="0.25">
      <c r="BC375" s="127">
        <v>7</v>
      </c>
      <c r="BD375" s="128">
        <f ca="1">RAND()*BC388</f>
        <v>19.900425771456124</v>
      </c>
      <c r="BE375" s="129">
        <f t="array" aca="1" ref="BE375" ca="1">INDEX(BC369:BC388,RANK(BD375,BD369:BD388))</f>
        <v>2</v>
      </c>
      <c r="BF375" s="145" t="str">
        <f>$BH$228</f>
        <v>bis 5 Jahre</v>
      </c>
      <c r="BO375" s="126" t="str">
        <f ca="1">VLOOKUP(BC375,BE369:BF388,2,0)</f>
        <v>bei langfristigen Darlehen nicht mehr als 20 bis 25 Jahre</v>
      </c>
    </row>
    <row r="376" spans="55:67" hidden="1" x14ac:dyDescent="0.25">
      <c r="BC376" s="127">
        <v>8</v>
      </c>
      <c r="BD376" s="128">
        <f ca="1">RAND()*BC388</f>
        <v>19.964857448191644</v>
      </c>
      <c r="BE376" s="129">
        <f t="array" aca="1" ref="BE376" ca="1">INDEX(BC369:BC388,RANK(BD376,BD369:BD388))</f>
        <v>1</v>
      </c>
      <c r="BF376" s="145" t="str">
        <f>$BH$233</f>
        <v>bis zu 1 Jahr</v>
      </c>
      <c r="BO376" s="126" t="str">
        <f ca="1">VLOOKUP(BC376,BE369:BF388,2,0)</f>
        <v>vereinbarte Kreditsumme</v>
      </c>
    </row>
    <row r="377" spans="55:67" hidden="1" x14ac:dyDescent="0.25">
      <c r="BC377" s="127">
        <v>9</v>
      </c>
      <c r="BD377" s="128">
        <f ca="1">RAND()*BC388</f>
        <v>14.177501538131402</v>
      </c>
      <c r="BE377" s="129">
        <f t="array" aca="1" ref="BE377" ca="1">INDEX(BC369:BC388,RANK(BD377,BD369:BD388))</f>
        <v>9</v>
      </c>
      <c r="BF377" s="145" t="str">
        <f>$BH$235</f>
        <v>Futtermittel- bzw. Düngemittelkauf, Viehzukauf, …</v>
      </c>
      <c r="BO377" s="126" t="str">
        <f ca="1">VLOOKUP(BC377,BE369:BF388,2,0)</f>
        <v>Futtermittel- bzw. Düngemittelkauf, Viehzukauf, …</v>
      </c>
    </row>
    <row r="378" spans="55:67" hidden="1" x14ac:dyDescent="0.25">
      <c r="BC378" s="127">
        <v>10</v>
      </c>
      <c r="BD378" s="128">
        <f ca="1">RAND()*BC388</f>
        <v>17.048686609163457</v>
      </c>
      <c r="BE378" s="129">
        <f t="array" aca="1" ref="BE378" ca="1">INDEX(BC369:BC388,RANK(BD378,BD369:BD388))</f>
        <v>6</v>
      </c>
      <c r="BF378" s="145" t="str">
        <f>$BH$225</f>
        <v>Grundkauf, Stallbau, Wohnhausbau, …</v>
      </c>
      <c r="BO378" s="126" t="str">
        <f ca="1">VLOOKUP(BC378,BE369:BF388,2,0)</f>
        <v>Agrarinvestitonskredit</v>
      </c>
    </row>
    <row r="379" spans="55:67" hidden="1" x14ac:dyDescent="0.25">
      <c r="BC379" s="127">
        <v>11</v>
      </c>
      <c r="BD379" s="128">
        <f ca="1">RAND()*BC388</f>
        <v>12.972361829025623</v>
      </c>
      <c r="BE379" s="129">
        <f t="array" aca="1" ref="BE379" ca="1">INDEX(BC369:BC388,RANK(BD379,BD369:BD388))</f>
        <v>12</v>
      </c>
      <c r="BF379" s="145" t="str">
        <f>$BF$214</f>
        <v>kann der finanziellen Situation des Betriebes angepasst werden</v>
      </c>
      <c r="BO379" s="126" t="str">
        <f ca="1">VLOOKUP(BC379,BE369:BF388,2,0)</f>
        <v>AIK</v>
      </c>
    </row>
    <row r="380" spans="55:67" hidden="1" x14ac:dyDescent="0.25">
      <c r="BC380" s="127">
        <v>12</v>
      </c>
      <c r="BD380" s="128">
        <f ca="1">RAND()*BC388</f>
        <v>7.4507568636419812</v>
      </c>
      <c r="BE380" s="129">
        <f t="array" aca="1" ref="BE380" ca="1">INDEX(BC369:BC388,RANK(BD380,BD369:BD388))</f>
        <v>17</v>
      </c>
      <c r="BF380" s="145" t="str">
        <f>$BH$229</f>
        <v>Kauf von beweglichen Anlagegütern</v>
      </c>
      <c r="BO380" s="126" t="str">
        <f ca="1">VLOOKUP(BC380,BE369:BF388,2,0)</f>
        <v>kann der finanziellen Situation des Betriebes angepasst werden</v>
      </c>
    </row>
    <row r="381" spans="55:67" hidden="1" x14ac:dyDescent="0.25">
      <c r="BC381" s="127">
        <v>13</v>
      </c>
      <c r="BD381" s="128">
        <f ca="1">RAND()*BC388</f>
        <v>2.7800576622537898</v>
      </c>
      <c r="BE381" s="129">
        <f t="array" aca="1" ref="BE381" ca="1">INDEX(BC369:BC388,RANK(BD381,BD369:BD388))</f>
        <v>20</v>
      </c>
      <c r="BF381" s="145" t="str">
        <f>$BF$210</f>
        <v>Kontokorrentkredit</v>
      </c>
      <c r="BO381" s="126" t="str">
        <f ca="1">VLOOKUP(BC381,BE369:BF388,2,0)</f>
        <v>Kreditrahmen am Girokonto</v>
      </c>
    </row>
    <row r="382" spans="55:67" hidden="1" x14ac:dyDescent="0.25">
      <c r="BC382" s="127">
        <v>14</v>
      </c>
      <c r="BD382" s="128">
        <f ca="1">RAND()*BC388</f>
        <v>18.344252903997806</v>
      </c>
      <c r="BE382" s="129">
        <f t="array" aca="1" ref="BE382" ca="1">INDEX(BC369:BC388,RANK(BD382,BD369:BD388))</f>
        <v>5</v>
      </c>
      <c r="BF382" s="145" t="str">
        <f>$BF$213</f>
        <v>Kredit kann immer wieder beansprucht und zurückbezahlt werden</v>
      </c>
      <c r="BO382" s="126" t="str">
        <f ca="1">VLOOKUP(BC382,BE369:BF388,2,0)</f>
        <v>so kurz wie möglich sein (Zinsen sparen)</v>
      </c>
    </row>
    <row r="383" spans="55:67" hidden="1" x14ac:dyDescent="0.25">
      <c r="BC383" s="127">
        <v>15</v>
      </c>
      <c r="BD383" s="128">
        <f ca="1">RAND()*BC388</f>
        <v>10.746711760496698</v>
      </c>
      <c r="BE383" s="129">
        <f t="array" aca="1" ref="BE383" ca="1">INDEX(BC369:BC388,RANK(BD383,BD369:BD388))</f>
        <v>13</v>
      </c>
      <c r="BF383" s="145" t="str">
        <f>$BF$218</f>
        <v>Kreditrahmen am Girokonto</v>
      </c>
      <c r="BO383" s="126" t="str">
        <f ca="1">VLOOKUP(BC383,BE369:BF388,2,0)</f>
        <v>Betriebsaufstockungen</v>
      </c>
    </row>
    <row r="384" spans="55:67" hidden="1" x14ac:dyDescent="0.25">
      <c r="BC384" s="127">
        <v>16</v>
      </c>
      <c r="BD384" s="128">
        <f ca="1">RAND()*BC388</f>
        <v>7.715238533890922</v>
      </c>
      <c r="BE384" s="129">
        <f t="array" aca="1" ref="BE384" ca="1">INDEX(BC369:BC388,RANK(BD384,BD369:BD388))</f>
        <v>16</v>
      </c>
      <c r="BF384" s="145" t="str">
        <f>$BH$230</f>
        <v>Maschinen, Zuchtvieh oder ähnliche Anlagegüter</v>
      </c>
      <c r="BO384" s="126" t="str">
        <f ca="1">VLOOKUP(BC384,BE369:BF388,2,0)</f>
        <v>Maschinen, Zuchtvieh oder ähnliche Anlagegüter</v>
      </c>
    </row>
    <row r="385" spans="55:67" hidden="1" x14ac:dyDescent="0.25">
      <c r="BC385" s="127">
        <v>17</v>
      </c>
      <c r="BD385" s="128">
        <f ca="1">RAND()*BC388</f>
        <v>19.48055199988254</v>
      </c>
      <c r="BE385" s="129">
        <f t="array" aca="1" ref="BE385" ca="1">INDEX(BC369:BC388,RANK(BD385,BD369:BD388))</f>
        <v>3</v>
      </c>
      <c r="BF385" s="145" t="str">
        <f>$BE$205</f>
        <v>nicht länger als Nutzungsdauer der Investition sein (Richtwert ½ ND)</v>
      </c>
      <c r="BO385" s="126" t="str">
        <f ca="1">VLOOKUP(BC385,BE369:BF388,2,0)</f>
        <v>Kauf von beweglichen Anlagegütern</v>
      </c>
    </row>
    <row r="386" spans="55:67" hidden="1" x14ac:dyDescent="0.25">
      <c r="BC386" s="127">
        <v>18</v>
      </c>
      <c r="BD386" s="128">
        <f ca="1">RAND()*BC388</f>
        <v>10.1038947261977</v>
      </c>
      <c r="BE386" s="129">
        <f t="array" aca="1" ref="BE386" ca="1">INDEX(BC369:BC388,RANK(BD386,BD369:BD388))</f>
        <v>14</v>
      </c>
      <c r="BF386" s="145" t="str">
        <f>$BE$204</f>
        <v>so kurz wie möglich sein (Zinsen sparen)</v>
      </c>
      <c r="BO386" s="126" t="str">
        <f ca="1">VLOOKUP(BC386,BE369:BF388,2,0)</f>
        <v>über diesen Betrag kann dann je nach Bedarf verfügt werden</v>
      </c>
    </row>
    <row r="387" spans="55:67" hidden="1" x14ac:dyDescent="0.25">
      <c r="BC387" s="127">
        <v>19</v>
      </c>
      <c r="BD387" s="128">
        <f ca="1">RAND()*BC388</f>
        <v>3.538118721253618</v>
      </c>
      <c r="BE387" s="129">
        <f t="array" aca="1" ref="BE387" ca="1">INDEX(BC369:BC388,RANK(BD387,BD369:BD388))</f>
        <v>18</v>
      </c>
      <c r="BF387" s="145" t="str">
        <f>$BG$219</f>
        <v>über diesen Betrag kann dann je nach Bedarf verfügt werden</v>
      </c>
      <c r="BO387" s="126" t="str">
        <f ca="1">VLOOKUP(BC387,BE369:BF388,2,0)</f>
        <v>5 bis 10 Jahre (oder darüber)</v>
      </c>
    </row>
    <row r="388" spans="55:67" hidden="1" x14ac:dyDescent="0.25">
      <c r="BC388" s="130">
        <v>20</v>
      </c>
      <c r="BD388" s="128">
        <f ca="1">RAND()*BC388</f>
        <v>14.387382469465246</v>
      </c>
      <c r="BE388" s="129">
        <f t="array" aca="1" ref="BE388" ca="1">INDEX(BC369:BC388,RANK(BD388,BD369:BD388))</f>
        <v>8</v>
      </c>
      <c r="BF388" s="145" t="str">
        <f>$BL$217</f>
        <v>vereinbarte Kreditsumme</v>
      </c>
      <c r="BO388" s="126" t="str">
        <f ca="1">VLOOKUP(BC388,BE369:BF388,2,0)</f>
        <v>Kontokorrentkredit</v>
      </c>
    </row>
    <row r="389" spans="55:67" hidden="1" x14ac:dyDescent="0.25"/>
    <row r="390" spans="55:67" hidden="1" x14ac:dyDescent="0.25"/>
    <row r="391" spans="55:67" hidden="1" x14ac:dyDescent="0.25"/>
    <row r="392" spans="55:67" hidden="1" x14ac:dyDescent="0.25"/>
    <row r="393" spans="55:67" hidden="1" x14ac:dyDescent="0.25"/>
    <row r="394" spans="55:67" hidden="1" x14ac:dyDescent="0.25"/>
    <row r="395" spans="55:67" hidden="1" x14ac:dyDescent="0.25"/>
    <row r="396" spans="55:67" hidden="1" x14ac:dyDescent="0.25"/>
    <row r="397" spans="55:67" hidden="1" x14ac:dyDescent="0.25"/>
    <row r="398" spans="55:67" hidden="1" x14ac:dyDescent="0.25"/>
    <row r="399" spans="55:67" hidden="1" x14ac:dyDescent="0.25"/>
    <row r="400" spans="55:67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</sheetData>
  <sheetProtection algorithmName="SHA-512" hashValue="KISKk1hzo44lII1V6x+ia3F6maaJoPaYJIwDxGNmC1crkDFpiJerUH6oQBy8Us4lO1FgqGmNf41rHEuzvT/NTA==" saltValue="YbsCg2N+ymgiH0VK62EIVA==" spinCount="100000" sheet="1" objects="1" scenarios="1" selectLockedCells="1"/>
  <mergeCells count="260">
    <mergeCell ref="BF27:BV27"/>
    <mergeCell ref="BE29:BV29"/>
    <mergeCell ref="BF30:BV30"/>
    <mergeCell ref="BD6:CB6"/>
    <mergeCell ref="BD32:CB32"/>
    <mergeCell ref="BE34:BV34"/>
    <mergeCell ref="BF37:BO37"/>
    <mergeCell ref="BF38:BO38"/>
    <mergeCell ref="BF39:BO39"/>
    <mergeCell ref="BD22:CB22"/>
    <mergeCell ref="BE7:BQ7"/>
    <mergeCell ref="BE8:BQ8"/>
    <mergeCell ref="BE9:BQ9"/>
    <mergeCell ref="BE10:BQ10"/>
    <mergeCell ref="BE11:BQ11"/>
    <mergeCell ref="BD13:CB13"/>
    <mergeCell ref="BC3:CB3"/>
    <mergeCell ref="BE23:BV23"/>
    <mergeCell ref="BE26:BV26"/>
    <mergeCell ref="BD82:CB82"/>
    <mergeCell ref="BE83:BP83"/>
    <mergeCell ref="BE84:BP84"/>
    <mergeCell ref="BE85:BP85"/>
    <mergeCell ref="BE86:BP86"/>
    <mergeCell ref="BE87:BP87"/>
    <mergeCell ref="BG67:BW67"/>
    <mergeCell ref="BD46:CB46"/>
    <mergeCell ref="BD41:CB41"/>
    <mergeCell ref="BE42:BV42"/>
    <mergeCell ref="BE43:BV43"/>
    <mergeCell ref="BE44:BV44"/>
    <mergeCell ref="BG80:BW80"/>
    <mergeCell ref="BF57:BW57"/>
    <mergeCell ref="BF60:BW60"/>
    <mergeCell ref="BF63:BW63"/>
    <mergeCell ref="BG64:BW64"/>
    <mergeCell ref="BF66:BW66"/>
    <mergeCell ref="BD55:CB55"/>
    <mergeCell ref="BF70:BW70"/>
    <mergeCell ref="BF73:BW73"/>
    <mergeCell ref="BF76:BW76"/>
    <mergeCell ref="BG77:BW77"/>
    <mergeCell ref="BF79:BW79"/>
    <mergeCell ref="BD93:CB93"/>
    <mergeCell ref="BE94:BV94"/>
    <mergeCell ref="BE95:BV95"/>
    <mergeCell ref="BE88:BP88"/>
    <mergeCell ref="BE89:BP89"/>
    <mergeCell ref="BD177:CB177"/>
    <mergeCell ref="BD135:CB135"/>
    <mergeCell ref="BE138:BT139"/>
    <mergeCell ref="BE144:BT145"/>
    <mergeCell ref="BE96:BV96"/>
    <mergeCell ref="BE97:BV97"/>
    <mergeCell ref="BD108:CB108"/>
    <mergeCell ref="BD127:CB127"/>
    <mergeCell ref="BE128:CA128"/>
    <mergeCell ref="BE129:CA129"/>
    <mergeCell ref="BE136:BT137"/>
    <mergeCell ref="BE146:BT147"/>
    <mergeCell ref="BE140:BT141"/>
    <mergeCell ref="BE175:BV175"/>
    <mergeCell ref="BE171:BV171"/>
    <mergeCell ref="BF172:BS172"/>
    <mergeCell ref="BE130:CA130"/>
    <mergeCell ref="BE131:CA131"/>
    <mergeCell ref="BE132:CA132"/>
    <mergeCell ref="BE133:CA133"/>
    <mergeCell ref="BD99:CB99"/>
    <mergeCell ref="BD148:CB148"/>
    <mergeCell ref="BF150:BS150"/>
    <mergeCell ref="BE163:BV163"/>
    <mergeCell ref="BF153:BV153"/>
    <mergeCell ref="BI154:BV154"/>
    <mergeCell ref="BE157:BV157"/>
    <mergeCell ref="BE160:CA160"/>
    <mergeCell ref="BF166:BS166"/>
    <mergeCell ref="BF167:BS167"/>
    <mergeCell ref="BF168:BS168"/>
    <mergeCell ref="BD203:CB203"/>
    <mergeCell ref="BE204:CA204"/>
    <mergeCell ref="BD190:BI190"/>
    <mergeCell ref="BL190:BS190"/>
    <mergeCell ref="BD191:BF191"/>
    <mergeCell ref="BD208:CB208"/>
    <mergeCell ref="BF210:BW210"/>
    <mergeCell ref="BL217:BV217"/>
    <mergeCell ref="BD186:CB186"/>
    <mergeCell ref="BG187:BK187"/>
    <mergeCell ref="BV187:CA187"/>
    <mergeCell ref="BG188:BL188"/>
    <mergeCell ref="BD189:BE189"/>
    <mergeCell ref="BF189:BJ189"/>
    <mergeCell ref="BT189:BY189"/>
    <mergeCell ref="BD193:CB193"/>
    <mergeCell ref="BF199:CA199"/>
    <mergeCell ref="BF200:CA200"/>
    <mergeCell ref="BF201:CA201"/>
    <mergeCell ref="BE195:BV195"/>
    <mergeCell ref="BE196:BV196"/>
    <mergeCell ref="BE205:CA205"/>
    <mergeCell ref="BE206:CA206"/>
    <mergeCell ref="BD246:CB246"/>
    <mergeCell ref="BQ251:CA252"/>
    <mergeCell ref="BE251:BO252"/>
    <mergeCell ref="BQ249:CA250"/>
    <mergeCell ref="BE249:BO250"/>
    <mergeCell ref="BF218:CA218"/>
    <mergeCell ref="BF213:CA213"/>
    <mergeCell ref="BF214:CA214"/>
    <mergeCell ref="BD258:BU258"/>
    <mergeCell ref="BF259:BU259"/>
    <mergeCell ref="BG219:CA219"/>
    <mergeCell ref="BH230:CA230"/>
    <mergeCell ref="BH223:CA223"/>
    <mergeCell ref="BH224:CA224"/>
    <mergeCell ref="BH225:CA225"/>
    <mergeCell ref="BD237:CB237"/>
    <mergeCell ref="BD257:CB257"/>
    <mergeCell ref="BD221:CB221"/>
    <mergeCell ref="BH233:CA233"/>
    <mergeCell ref="BH234:CA234"/>
    <mergeCell ref="BH235:CA235"/>
    <mergeCell ref="BH228:CA228"/>
    <mergeCell ref="BH229:CA229"/>
    <mergeCell ref="BQ253:CA254"/>
    <mergeCell ref="BE253:BO254"/>
    <mergeCell ref="BQ247:CA248"/>
    <mergeCell ref="BE247:BO248"/>
    <mergeCell ref="D186:AB186"/>
    <mergeCell ref="D208:AB208"/>
    <mergeCell ref="D203:AB203"/>
    <mergeCell ref="H223:AA223"/>
    <mergeCell ref="H224:AA224"/>
    <mergeCell ref="H228:AA228"/>
    <mergeCell ref="L190:S190"/>
    <mergeCell ref="D190:I190"/>
    <mergeCell ref="T189:Y189"/>
    <mergeCell ref="F189:J189"/>
    <mergeCell ref="D189:E189"/>
    <mergeCell ref="F199:AA199"/>
    <mergeCell ref="F200:AA200"/>
    <mergeCell ref="Q255:AA256"/>
    <mergeCell ref="E255:O256"/>
    <mergeCell ref="H233:AA233"/>
    <mergeCell ref="H230:AA230"/>
    <mergeCell ref="H225:AA225"/>
    <mergeCell ref="F259:U259"/>
    <mergeCell ref="G219:AA219"/>
    <mergeCell ref="D237:AB237"/>
    <mergeCell ref="D257:AB257"/>
    <mergeCell ref="H229:AA229"/>
    <mergeCell ref="H234:AA234"/>
    <mergeCell ref="D221:AB221"/>
    <mergeCell ref="Q249:AA250"/>
    <mergeCell ref="E249:O250"/>
    <mergeCell ref="Q253:AA254"/>
    <mergeCell ref="E253:O254"/>
    <mergeCell ref="Q247:AA248"/>
    <mergeCell ref="E247:O248"/>
    <mergeCell ref="H235:AA235"/>
    <mergeCell ref="Q251:AA252"/>
    <mergeCell ref="E251:O252"/>
    <mergeCell ref="D246:AB246"/>
    <mergeCell ref="D22:AB22"/>
    <mergeCell ref="D6:AB6"/>
    <mergeCell ref="D13:AB13"/>
    <mergeCell ref="D55:AB55"/>
    <mergeCell ref="D46:AB46"/>
    <mergeCell ref="D41:AB41"/>
    <mergeCell ref="D82:AB82"/>
    <mergeCell ref="D177:AB177"/>
    <mergeCell ref="E34:V34"/>
    <mergeCell ref="E23:V23"/>
    <mergeCell ref="E26:V26"/>
    <mergeCell ref="E29:V29"/>
    <mergeCell ref="F70:W70"/>
    <mergeCell ref="F63:W63"/>
    <mergeCell ref="F73:W73"/>
    <mergeCell ref="F76:W76"/>
    <mergeCell ref="F79:W79"/>
    <mergeCell ref="F57:W57"/>
    <mergeCell ref="F60:W60"/>
    <mergeCell ref="F172:S172"/>
    <mergeCell ref="E160:AA160"/>
    <mergeCell ref="D148:AB148"/>
    <mergeCell ref="E175:V175"/>
    <mergeCell ref="E171:V171"/>
    <mergeCell ref="D258:U258"/>
    <mergeCell ref="F37:O37"/>
    <mergeCell ref="F38:O38"/>
    <mergeCell ref="F39:O39"/>
    <mergeCell ref="F27:V27"/>
    <mergeCell ref="F30:V30"/>
    <mergeCell ref="E7:Q7"/>
    <mergeCell ref="E8:Q8"/>
    <mergeCell ref="E204:AA204"/>
    <mergeCell ref="E205:AA205"/>
    <mergeCell ref="E195:V195"/>
    <mergeCell ref="E196:V196"/>
    <mergeCell ref="F210:W210"/>
    <mergeCell ref="F201:AA201"/>
    <mergeCell ref="E157:V157"/>
    <mergeCell ref="I154:V154"/>
    <mergeCell ref="E9:Q9"/>
    <mergeCell ref="E10:Q10"/>
    <mergeCell ref="E11:Q11"/>
    <mergeCell ref="G77:W77"/>
    <mergeCell ref="G80:W80"/>
    <mergeCell ref="G64:W64"/>
    <mergeCell ref="E133:AA133"/>
    <mergeCell ref="E130:AA130"/>
    <mergeCell ref="F218:AA218"/>
    <mergeCell ref="F213:AA213"/>
    <mergeCell ref="F214:AA214"/>
    <mergeCell ref="F166:S166"/>
    <mergeCell ref="F167:S167"/>
    <mergeCell ref="F168:S168"/>
    <mergeCell ref="F150:S150"/>
    <mergeCell ref="D99:AB99"/>
    <mergeCell ref="G188:L188"/>
    <mergeCell ref="V187:AA187"/>
    <mergeCell ref="G187:K187"/>
    <mergeCell ref="L217:V217"/>
    <mergeCell ref="E163:V163"/>
    <mergeCell ref="F153:V153"/>
    <mergeCell ref="D135:AB135"/>
    <mergeCell ref="D108:AB108"/>
    <mergeCell ref="D127:AB127"/>
    <mergeCell ref="E140:T141"/>
    <mergeCell ref="E138:T139"/>
    <mergeCell ref="E144:T145"/>
    <mergeCell ref="E136:T137"/>
    <mergeCell ref="E146:T147"/>
    <mergeCell ref="D191:F191"/>
    <mergeCell ref="D193:AB193"/>
    <mergeCell ref="AD2:AF2"/>
    <mergeCell ref="E131:AA131"/>
    <mergeCell ref="E132:AA132"/>
    <mergeCell ref="E95:V95"/>
    <mergeCell ref="E96:V96"/>
    <mergeCell ref="E97:V97"/>
    <mergeCell ref="E128:AA128"/>
    <mergeCell ref="E129:AA129"/>
    <mergeCell ref="E206:AA206"/>
    <mergeCell ref="D93:AB93"/>
    <mergeCell ref="E94:V94"/>
    <mergeCell ref="F66:W66"/>
    <mergeCell ref="E42:V42"/>
    <mergeCell ref="E43:V43"/>
    <mergeCell ref="E44:V44"/>
    <mergeCell ref="E83:P83"/>
    <mergeCell ref="E84:P84"/>
    <mergeCell ref="G67:W67"/>
    <mergeCell ref="E85:P85"/>
    <mergeCell ref="E86:P86"/>
    <mergeCell ref="E87:P87"/>
    <mergeCell ref="E88:P88"/>
    <mergeCell ref="E89:P89"/>
    <mergeCell ref="D32:AB32"/>
  </mergeCells>
  <conditionalFormatting sqref="D14 D16 D18 D20">
    <cfRule type="cellIs" dxfId="13" priority="14" operator="equal">
      <formula>"F"</formula>
    </cfRule>
    <cfRule type="cellIs" dxfId="12" priority="15" operator="equal">
      <formula>"I"</formula>
    </cfRule>
  </conditionalFormatting>
  <conditionalFormatting sqref="D53 D47:D51">
    <cfRule type="cellIs" dxfId="11" priority="12" operator="equal">
      <formula>"E"</formula>
    </cfRule>
    <cfRule type="cellIs" dxfId="10" priority="13" operator="equal">
      <formula>"F"</formula>
    </cfRule>
  </conditionalFormatting>
  <conditionalFormatting sqref="D184 D178 D180:D182">
    <cfRule type="cellIs" dxfId="9" priority="10" operator="equal">
      <formula>"I"</formula>
    </cfRule>
    <cfRule type="cellIs" dxfId="8" priority="11" operator="equal">
      <formula>"B"</formula>
    </cfRule>
  </conditionalFormatting>
  <conditionalFormatting sqref="D104 D100 D102 D106">
    <cfRule type="cellIs" dxfId="7" priority="8" operator="equal">
      <formula>"A"</formula>
    </cfRule>
    <cfRule type="cellIs" dxfId="6" priority="9" operator="equal">
      <formula>"I"</formula>
    </cfRule>
  </conditionalFormatting>
  <conditionalFormatting sqref="P251 P249 P253 P247 P255 D251 D249 D253 D247 D255">
    <cfRule type="cellIs" dxfId="5" priority="6" operator="equal">
      <formula>"N"</formula>
    </cfRule>
    <cfRule type="cellIs" dxfId="4" priority="7" operator="equal">
      <formula>"V"</formula>
    </cfRule>
  </conditionalFormatting>
  <conditionalFormatting sqref="K238 K242 K240 D244 D240 D242 D238">
    <cfRule type="cellIs" dxfId="3" priority="4" operator="equal">
      <formula>"R"</formula>
    </cfRule>
    <cfRule type="cellIs" dxfId="2" priority="5" operator="equal">
      <formula>"P"</formula>
    </cfRule>
  </conditionalFormatting>
  <conditionalFormatting sqref="AD2:AF2">
    <cfRule type="cellIs" dxfId="1" priority="2" stopIfTrue="1" operator="equal">
      <formula>"Anzeigen!"</formula>
    </cfRule>
  </conditionalFormatting>
  <conditionalFormatting sqref="AD4:AF264">
    <cfRule type="expression" dxfId="0" priority="1">
      <formula>AND($AD$2="Nicht anzeigen!",COUNT($AD$5:$AD$260)&lt;COUNT($AF$5:$AF$260))</formula>
    </cfRule>
  </conditionalFormatting>
  <dataValidations count="15">
    <dataValidation type="list" allowBlank="1" showInputMessage="1" showErrorMessage="1" sqref="E34:V34 F37:O39 BE7:BQ11 E26:V26 F27:V27 E29:V29 F30:V30 E7:Q11 BE34:BV34 BF37:BO39 BE23:BV23 BE26:BV26 BF27:BV27 BE29:BV29 BF30:BV30 E23:V23">
      <formula1>FG_I</formula1>
    </dataValidation>
    <dataValidation type="list" allowBlank="1" showInputMessage="1" showErrorMessage="1" sqref="F70:W70 F73:W73 F76:W76 G77:W77 F79:W79 G80:W80 F57:W57 F60:W60 F63:W63 G64:W64 F66:W66 G67:W67 BF70:BW70 BF73:BW73 BF76:BW76 BG77:BW77 BF79:BW79 BG80:BW80 BF57:BW57 BF60:BW60 BF63:BW63 BG64:BW64 BF66:BW66 BG67:BW67">
      <formula1>FG_II</formula1>
    </dataValidation>
    <dataValidation type="list" allowBlank="1" showInputMessage="1" showErrorMessage="1" sqref="E42:V44 E83:P89 E94:V97 BE42:BV44 BE83:BP89 BE94:BV97">
      <formula1>FG_III</formula1>
    </dataValidation>
    <dataValidation type="list" allowBlank="1" showInputMessage="1" showErrorMessage="1" sqref="E128:AA133 F166:S168 E175:V175 E171:V171 F172:S175 F150:S150 E163:V163 F153:V153 I154:V154 E157:V157 E160:AA163 BE128:CA133 BF166:BS168 BE175:BV175 BE171:BV171 BF172:BS175 BF150:BS150 BE163:BV163 BF153:BV153 BI154:BV154 BE157:BV157 BE160:CA163">
      <formula1>FG_IV</formula1>
    </dataValidation>
    <dataValidation type="list" allowBlank="1" showInputMessage="1" showErrorMessage="1" sqref="F199:AA201 E195:V196 G187:K187 V187:AA187 G188:L188 D189:J189 D190:I190 L190:S190 T189:Y189 D191:F191 BF199:CA201 BE195:BV196 BG187:BK187 BV187:CA187 BG188:BL188 BD189:BJ189 BD190:BI190 BL190:BS190 BT189:BY189 BD191:BF191">
      <formula1>FG_V</formula1>
    </dataValidation>
    <dataValidation type="list" allowBlank="1" showInputMessage="1" showErrorMessage="1" sqref="F210:W214 L217:V217 F213:AA214 E204:AA206 H233:AA235 H228:AA230 H223:AA225 D258:U258 F259:U259 F218:AA218 G219 BF210:BW214 BL217:BV217 BF213:CA214 BE204:CA206 BH233:CA235 BH228:CA230 BH223:CA225 BG219 BF259:BU259 BF218:CA218 BD258:BU258">
      <formula1>FG_VI</formula1>
    </dataValidation>
    <dataValidation type="list" allowBlank="1" showInputMessage="1" showErrorMessage="1" sqref="D14 D16 D18 D20 BD14 BD16 BD18 BD20">
      <formula1>IuF</formula1>
    </dataValidation>
    <dataValidation type="list" allowBlank="1" showInputMessage="1" showErrorMessage="1" sqref="D53 D51 D47:D51 D49:D51 BD53 BD51 BD47:BD51 BD49:BD51">
      <formula1>EuF</formula1>
    </dataValidation>
    <dataValidation type="list" allowBlank="1" showInputMessage="1" showErrorMessage="1" sqref="D182 D178 D184 D180:D182 BD182 BD178 BD184 BD180:BD182">
      <formula1>IuB</formula1>
    </dataValidation>
    <dataValidation type="list" allowBlank="1" showInputMessage="1" showErrorMessage="1" sqref="D109:D112 D113 D111 D115 D117:D121 D123 D125 D119 D121 BD109:BD112 BD113 BD111 BD115 BD117:BD121 BD123 BD125 BD119 BD121">
      <formula1>Ankreuzen</formula1>
    </dataValidation>
    <dataValidation type="list" allowBlank="1" showInputMessage="1" showErrorMessage="1" sqref="D104 D100 D102 D106 BD104 BD100 BD102 BD106">
      <formula1>AuI</formula1>
    </dataValidation>
    <dataValidation type="list" allowBlank="1" showInputMessage="1" showErrorMessage="1" sqref="P251 P249 P253 P247 P255 D251 D249 D253 D247 D255 BP251 BP249 BP253 BP247 BP255 BD251 BD249 BD253 BD247 BD255">
      <formula1>NuV</formula1>
    </dataValidation>
    <dataValidation type="list" allowBlank="1" showInputMessage="1" showErrorMessage="1" sqref="K238 K242 K240 D244 D238 D242 D240 BK238 BK242 BK240 BD244 BD238 BD242 BD240">
      <formula1>RuP</formula1>
    </dataValidation>
    <dataValidation type="list" allowBlank="1" showInputMessage="1" showErrorMessage="1" sqref="D140 D146 D136 D144 D138 D142 BD142 BD138 BD144 BD136 BD146 BD140">
      <formula1>I_VI</formula1>
    </dataValidation>
    <dataValidation type="list" allowBlank="1" showInputMessage="1" showErrorMessage="1" sqref="AD2:AF2">
      <formula1>"Anzeigen!, Nicht anzeigen!"</formula1>
    </dataValidation>
  </dataValidations>
  <pageMargins left="0.19685039370078741" right="0.19685039370078741" top="1.1811023622047245" bottom="0.59055118110236227" header="0.39370078740157483" footer="0.39370078740157483"/>
  <pageSetup paperSize="9" scale="85" orientation="portrait" blackAndWhite="1" r:id="rId1"/>
  <headerFooter>
    <oddHeader>&amp;L&amp;G</oddHeader>
    <oddFooter>&amp;R&amp;"-,Fett"&amp;8Seite &amp;P</oddFooter>
  </headerFooter>
  <rowBreaks count="5" manualBreakCount="5">
    <brk id="54" max="31" man="1"/>
    <brk id="90" max="31" man="1"/>
    <brk id="126" max="31" man="1"/>
    <brk id="192" max="31" man="1"/>
    <brk id="245" max="31" man="1"/>
  </rowBreaks>
  <ignoredErrors>
    <ignoredError sqref="BR326" twoDigitTextYear="1"/>
  </ignoredErrors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15</vt:i4>
      </vt:variant>
    </vt:vector>
  </HeadingPairs>
  <TitlesOfParts>
    <vt:vector size="16" baseType="lpstr">
      <vt:lpstr>Fin i lw Betr</vt:lpstr>
      <vt:lpstr>Ankreuzen</vt:lpstr>
      <vt:lpstr>AuI</vt:lpstr>
      <vt:lpstr>'Fin i lw Betr'!Druckbereich</vt:lpstr>
      <vt:lpstr>EuF</vt:lpstr>
      <vt:lpstr>FG_I</vt:lpstr>
      <vt:lpstr>FG_II</vt:lpstr>
      <vt:lpstr>FG_III</vt:lpstr>
      <vt:lpstr>FG_IV</vt:lpstr>
      <vt:lpstr>FG_V</vt:lpstr>
      <vt:lpstr>FG_VI</vt:lpstr>
      <vt:lpstr>I_VI</vt:lpstr>
      <vt:lpstr>IuB</vt:lpstr>
      <vt:lpstr>IuF</vt:lpstr>
      <vt:lpstr>NuV</vt:lpstr>
      <vt:lpstr>RuP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wharasleben</dc:creator>
  <cp:lastModifiedBy>Windows-Benutzer</cp:lastModifiedBy>
  <cp:lastPrinted>2022-03-24T13:38:01Z</cp:lastPrinted>
  <dcterms:created xsi:type="dcterms:W3CDTF">2021-03-21T17:11:31Z</dcterms:created>
  <dcterms:modified xsi:type="dcterms:W3CDTF">2022-04-22T13:09:36Z</dcterms:modified>
</cp:coreProperties>
</file>